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mie_kougoren\AppData\Roaming\Justsystem\Homepage Builder Version 20 SP\Site\site20211105114740\img\mie_data\taikai\soutai\"/>
    </mc:Choice>
  </mc:AlternateContent>
  <xr:revisionPtr revIDLastSave="0" documentId="8_{AE0DE8E3-EB20-4953-A7EB-089CC285C79B}" xr6:coauthVersionLast="47" xr6:coauthVersionMax="47" xr10:uidLastSave="{00000000-0000-0000-0000-000000000000}"/>
  <bookViews>
    <workbookView xWindow="-120" yWindow="-120" windowWidth="20730" windowHeight="11160" xr2:uid="{00000000-000D-0000-FFFF-FFFF00000000}"/>
  </bookViews>
  <sheets>
    <sheet name="申込書" sheetId="3" r:id="rId1"/>
    <sheet name="利用証明書" sheetId="2" r:id="rId2"/>
    <sheet name="申請書（指定ラウンド）" sheetId="1" r:id="rId3"/>
    <sheet name="申請書（大会）" sheetId="6" r:id="rId4"/>
  </sheets>
  <definedNames>
    <definedName name="_xlnm.Print_Area" localSheetId="0">申込書!$A$1:$M$32</definedName>
    <definedName name="_xlnm.Print_Area" localSheetId="2">'申請書（指定ラウンド）'!$A$1:$R$25</definedName>
    <definedName name="_xlnm.Print_Area" localSheetId="3">'申請書（大会）'!$A$1:$R$25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2" i="6" l="1"/>
  <c r="F17" i="6" l="1"/>
  <c r="E17" i="6"/>
  <c r="F16" i="6"/>
  <c r="E16" i="6"/>
  <c r="E15" i="6"/>
  <c r="E14" i="6"/>
  <c r="E13" i="6"/>
  <c r="E12" i="6"/>
  <c r="E11" i="6"/>
  <c r="E10" i="6"/>
  <c r="E9" i="6"/>
  <c r="E8" i="6"/>
  <c r="E7" i="6"/>
  <c r="E6" i="6"/>
  <c r="O14" i="3"/>
  <c r="E17" i="1"/>
  <c r="E16" i="1"/>
  <c r="E15" i="1"/>
  <c r="E14" i="1"/>
  <c r="E13" i="1"/>
  <c r="E12" i="1"/>
  <c r="E11" i="1"/>
  <c r="E10" i="1"/>
  <c r="E9" i="1"/>
  <c r="E8" i="1"/>
  <c r="E7" i="1"/>
  <c r="E6" i="1"/>
  <c r="I10" i="2"/>
  <c r="Q2" i="1"/>
  <c r="G31" i="2"/>
  <c r="D4" i="2"/>
  <c r="D3" i="2"/>
  <c r="C1" i="6" s="1"/>
  <c r="L24" i="3"/>
  <c r="L23" i="3"/>
  <c r="L22" i="3"/>
  <c r="L21" i="3"/>
  <c r="L20" i="3"/>
  <c r="L19" i="3"/>
  <c r="L18" i="3"/>
  <c r="F24" i="3"/>
  <c r="F23" i="3"/>
  <c r="F22" i="3"/>
  <c r="F21" i="3"/>
  <c r="F20" i="3"/>
  <c r="F19" i="3"/>
  <c r="F16" i="3"/>
  <c r="F17" i="3"/>
  <c r="L16" i="3"/>
  <c r="F18" i="3"/>
  <c r="F15" i="3"/>
  <c r="L15" i="3"/>
  <c r="B13" i="3"/>
  <c r="L17" i="3"/>
  <c r="F16" i="1"/>
  <c r="F17" i="1"/>
  <c r="F28" i="2" l="1"/>
  <c r="C1" i="1"/>
  <c r="P15" i="3"/>
  <c r="O15" i="3" s="1"/>
  <c r="A6" i="1" l="1"/>
  <c r="F6" i="1" s="1"/>
  <c r="A6" i="6"/>
  <c r="F6" i="6" s="1"/>
  <c r="P16" i="3"/>
  <c r="Q15" i="3"/>
  <c r="H6" i="1" l="1"/>
  <c r="H6" i="6"/>
  <c r="P17" i="3"/>
  <c r="Q16" i="3"/>
  <c r="O16" i="3"/>
  <c r="H7" i="6" l="1"/>
  <c r="H7" i="1"/>
  <c r="P18" i="3"/>
  <c r="Q17" i="3"/>
  <c r="O17" i="3"/>
  <c r="A7" i="6"/>
  <c r="F7" i="6" s="1"/>
  <c r="A7" i="1"/>
  <c r="F7" i="1" s="1"/>
  <c r="P19" i="3" l="1"/>
  <c r="Q18" i="3"/>
  <c r="O18" i="3"/>
  <c r="H8" i="6"/>
  <c r="H8" i="1"/>
  <c r="A8" i="6"/>
  <c r="F8" i="6" s="1"/>
  <c r="A8" i="1"/>
  <c r="F8" i="1" s="1"/>
  <c r="A9" i="6" l="1"/>
  <c r="F9" i="6" s="1"/>
  <c r="A9" i="1"/>
  <c r="F9" i="1" s="1"/>
  <c r="H9" i="6"/>
  <c r="H9" i="1"/>
  <c r="Q19" i="3"/>
  <c r="P20" i="3"/>
  <c r="O19" i="3"/>
  <c r="A10" i="6" l="1"/>
  <c r="F10" i="6" s="1"/>
  <c r="A10" i="1"/>
  <c r="F10" i="1" s="1"/>
  <c r="P21" i="3"/>
  <c r="Q20" i="3"/>
  <c r="O20" i="3"/>
  <c r="H10" i="6"/>
  <c r="H10" i="1"/>
  <c r="H11" i="6" l="1"/>
  <c r="H11" i="1"/>
  <c r="P22" i="3"/>
  <c r="Q21" i="3"/>
  <c r="O21" i="3"/>
  <c r="A11" i="6"/>
  <c r="F11" i="6" s="1"/>
  <c r="A11" i="1"/>
  <c r="F11" i="1" s="1"/>
  <c r="O22" i="3" l="1"/>
  <c r="P23" i="3"/>
  <c r="Q22" i="3"/>
  <c r="H12" i="6"/>
  <c r="H12" i="1"/>
  <c r="A12" i="6"/>
  <c r="F12" i="6" s="1"/>
  <c r="A12" i="1"/>
  <c r="F12" i="1" s="1"/>
  <c r="H13" i="1" l="1"/>
  <c r="H13" i="6"/>
  <c r="Q23" i="3"/>
  <c r="O23" i="3"/>
  <c r="P24" i="3"/>
  <c r="A13" i="6"/>
  <c r="F13" i="6" s="1"/>
  <c r="A13" i="1"/>
  <c r="F13" i="1" s="1"/>
  <c r="A14" i="6" l="1"/>
  <c r="F14" i="6" s="1"/>
  <c r="A14" i="1"/>
  <c r="F14" i="1" s="1"/>
  <c r="H14" i="6"/>
  <c r="H14" i="1"/>
  <c r="Q24" i="3"/>
  <c r="P25" i="3"/>
  <c r="O24" i="3"/>
  <c r="A15" i="1" l="1"/>
  <c r="F15" i="1" s="1"/>
  <c r="A15" i="6"/>
  <c r="F15" i="6" s="1"/>
  <c r="P26" i="3"/>
  <c r="O25" i="3"/>
  <c r="Q25" i="3"/>
  <c r="H15" i="6"/>
  <c r="H15" i="1"/>
  <c r="O26" i="3" l="1"/>
  <c r="Q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三重県教育委員会事務局</author>
  </authors>
  <commentList>
    <comment ref="F4" authorId="0" shapeId="0" xr:uid="{00000000-0006-0000-0200-000001000000}">
      <text>
        <r>
          <rPr>
            <b/>
            <sz val="14"/>
            <color indexed="81"/>
            <rFont val="ＭＳ Ｐゴシック"/>
            <family val="3"/>
            <charset val="128"/>
          </rPr>
          <t>①在校生
②教員</t>
        </r>
      </text>
    </comment>
    <comment ref="F6" authorId="0" shapeId="0" xr:uid="{00000000-0006-0000-0200-000002000000}">
      <text>
        <r>
          <rPr>
            <b/>
            <sz val="9"/>
            <color indexed="81"/>
            <rFont val="ＭＳ Ｐゴシック"/>
            <family val="3"/>
            <charset val="128"/>
          </rPr>
          <t>①在校生
②教　員</t>
        </r>
      </text>
    </comment>
    <comment ref="F7" authorId="0" shapeId="0" xr:uid="{00000000-0006-0000-0200-000003000000}">
      <text>
        <r>
          <rPr>
            <b/>
            <sz val="9"/>
            <color indexed="81"/>
            <rFont val="ＭＳ Ｐゴシック"/>
            <family val="3"/>
            <charset val="128"/>
          </rPr>
          <t>①在校生
②教　員</t>
        </r>
      </text>
    </comment>
    <comment ref="F8" authorId="0" shapeId="0" xr:uid="{00000000-0006-0000-0200-000004000000}">
      <text>
        <r>
          <rPr>
            <b/>
            <sz val="9"/>
            <color indexed="81"/>
            <rFont val="ＭＳ Ｐゴシック"/>
            <family val="3"/>
            <charset val="128"/>
          </rPr>
          <t>①在校生
②教　員</t>
        </r>
      </text>
    </comment>
    <comment ref="F9" authorId="0" shapeId="0" xr:uid="{00000000-0006-0000-0200-000005000000}">
      <text>
        <r>
          <rPr>
            <b/>
            <sz val="9"/>
            <color indexed="81"/>
            <rFont val="ＭＳ Ｐゴシック"/>
            <family val="3"/>
            <charset val="128"/>
          </rPr>
          <t>①在校生
②教　員</t>
        </r>
      </text>
    </comment>
    <comment ref="F10" authorId="0" shapeId="0" xr:uid="{00000000-0006-0000-0200-000006000000}">
      <text>
        <r>
          <rPr>
            <b/>
            <sz val="9"/>
            <color indexed="81"/>
            <rFont val="ＭＳ Ｐゴシック"/>
            <family val="3"/>
            <charset val="128"/>
          </rPr>
          <t>①在校生
②教　員</t>
        </r>
      </text>
    </comment>
    <comment ref="F11" authorId="0" shapeId="0" xr:uid="{00000000-0006-0000-0200-000007000000}">
      <text>
        <r>
          <rPr>
            <b/>
            <sz val="9"/>
            <color indexed="81"/>
            <rFont val="ＭＳ Ｐゴシック"/>
            <family val="3"/>
            <charset val="128"/>
          </rPr>
          <t>①在校生
②教　員</t>
        </r>
      </text>
    </comment>
    <comment ref="F12" authorId="0" shapeId="0" xr:uid="{00000000-0006-0000-0200-000008000000}">
      <text>
        <r>
          <rPr>
            <b/>
            <sz val="9"/>
            <color indexed="81"/>
            <rFont val="ＭＳ Ｐゴシック"/>
            <family val="3"/>
            <charset val="128"/>
          </rPr>
          <t>①在校生
②教　員</t>
        </r>
      </text>
    </comment>
    <comment ref="F13" authorId="0" shapeId="0" xr:uid="{00000000-0006-0000-0200-000009000000}">
      <text>
        <r>
          <rPr>
            <b/>
            <sz val="9"/>
            <color indexed="81"/>
            <rFont val="ＭＳ Ｐゴシック"/>
            <family val="3"/>
            <charset val="128"/>
          </rPr>
          <t>①在校生
②教　員</t>
        </r>
      </text>
    </comment>
    <comment ref="F14" authorId="0" shapeId="0" xr:uid="{00000000-0006-0000-0200-00000A000000}">
      <text>
        <r>
          <rPr>
            <b/>
            <sz val="9"/>
            <color indexed="81"/>
            <rFont val="ＭＳ Ｐゴシック"/>
            <family val="3"/>
            <charset val="128"/>
          </rPr>
          <t>①在校生
②教　員</t>
        </r>
      </text>
    </comment>
    <comment ref="F15" authorId="0" shapeId="0" xr:uid="{00000000-0006-0000-0200-00000B000000}">
      <text>
        <r>
          <rPr>
            <b/>
            <sz val="9"/>
            <color indexed="81"/>
            <rFont val="ＭＳ Ｐゴシック"/>
            <family val="3"/>
            <charset val="128"/>
          </rPr>
          <t>①在校生
②教　員</t>
        </r>
      </text>
    </comment>
    <comment ref="F16" authorId="0" shapeId="0" xr:uid="{00000000-0006-0000-0200-00000C000000}">
      <text>
        <r>
          <rPr>
            <b/>
            <sz val="9"/>
            <color indexed="81"/>
            <rFont val="ＭＳ Ｐゴシック"/>
            <family val="3"/>
            <charset val="128"/>
          </rPr>
          <t>①在校生
②教　員</t>
        </r>
      </text>
    </comment>
    <comment ref="F17" authorId="0" shapeId="0" xr:uid="{00000000-0006-0000-0200-00000D000000}">
      <text>
        <r>
          <rPr>
            <b/>
            <sz val="9"/>
            <color indexed="81"/>
            <rFont val="ＭＳ Ｐゴシック"/>
            <family val="3"/>
            <charset val="128"/>
          </rPr>
          <t>①在校生
②教　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三重県教育委員会事務局</author>
  </authors>
  <commentList>
    <comment ref="F4" authorId="0" shapeId="0" xr:uid="{00000000-0006-0000-0300-000001000000}">
      <text>
        <r>
          <rPr>
            <b/>
            <sz val="14"/>
            <color indexed="81"/>
            <rFont val="ＭＳ Ｐゴシック"/>
            <family val="3"/>
            <charset val="128"/>
          </rPr>
          <t>①在校生
②教員</t>
        </r>
      </text>
    </comment>
    <comment ref="F6" authorId="0" shapeId="0" xr:uid="{00000000-0006-0000-0300-000002000000}">
      <text>
        <r>
          <rPr>
            <b/>
            <sz val="9"/>
            <color indexed="81"/>
            <rFont val="ＭＳ Ｐゴシック"/>
            <family val="3"/>
            <charset val="128"/>
          </rPr>
          <t>①在校生
②教　員</t>
        </r>
      </text>
    </comment>
    <comment ref="F7" authorId="0" shapeId="0" xr:uid="{00000000-0006-0000-0300-000003000000}">
      <text>
        <r>
          <rPr>
            <b/>
            <sz val="9"/>
            <color indexed="81"/>
            <rFont val="ＭＳ Ｐゴシック"/>
            <family val="3"/>
            <charset val="128"/>
          </rPr>
          <t>①在校生
②教　員</t>
        </r>
      </text>
    </comment>
    <comment ref="F8" authorId="0" shapeId="0" xr:uid="{00000000-0006-0000-0300-000004000000}">
      <text>
        <r>
          <rPr>
            <b/>
            <sz val="9"/>
            <color indexed="81"/>
            <rFont val="ＭＳ Ｐゴシック"/>
            <family val="3"/>
            <charset val="128"/>
          </rPr>
          <t>①在校生
②教　員</t>
        </r>
      </text>
    </comment>
    <comment ref="F9" authorId="0" shapeId="0" xr:uid="{00000000-0006-0000-0300-000005000000}">
      <text>
        <r>
          <rPr>
            <b/>
            <sz val="9"/>
            <color indexed="81"/>
            <rFont val="ＭＳ Ｐゴシック"/>
            <family val="3"/>
            <charset val="128"/>
          </rPr>
          <t>①在校生
②教　員</t>
        </r>
      </text>
    </comment>
    <comment ref="F10" authorId="0" shapeId="0" xr:uid="{00000000-0006-0000-0300-000006000000}">
      <text>
        <r>
          <rPr>
            <b/>
            <sz val="9"/>
            <color indexed="81"/>
            <rFont val="ＭＳ Ｐゴシック"/>
            <family val="3"/>
            <charset val="128"/>
          </rPr>
          <t>①在校生
②教　員</t>
        </r>
      </text>
    </comment>
    <comment ref="F11" authorId="0" shapeId="0" xr:uid="{00000000-0006-0000-0300-000007000000}">
      <text>
        <r>
          <rPr>
            <b/>
            <sz val="9"/>
            <color indexed="81"/>
            <rFont val="ＭＳ Ｐゴシック"/>
            <family val="3"/>
            <charset val="128"/>
          </rPr>
          <t>①在校生
②教　員</t>
        </r>
      </text>
    </comment>
    <comment ref="F12" authorId="0" shapeId="0" xr:uid="{00000000-0006-0000-0300-000008000000}">
      <text>
        <r>
          <rPr>
            <b/>
            <sz val="9"/>
            <color indexed="81"/>
            <rFont val="ＭＳ Ｐゴシック"/>
            <family val="3"/>
            <charset val="128"/>
          </rPr>
          <t>①在校生
②教　員</t>
        </r>
      </text>
    </comment>
    <comment ref="F13" authorId="0" shapeId="0" xr:uid="{00000000-0006-0000-0300-000009000000}">
      <text>
        <r>
          <rPr>
            <b/>
            <sz val="9"/>
            <color indexed="81"/>
            <rFont val="ＭＳ Ｐゴシック"/>
            <family val="3"/>
            <charset val="128"/>
          </rPr>
          <t>①在校生
②教　員</t>
        </r>
      </text>
    </comment>
    <comment ref="F14" authorId="0" shapeId="0" xr:uid="{00000000-0006-0000-0300-00000A000000}">
      <text>
        <r>
          <rPr>
            <b/>
            <sz val="9"/>
            <color indexed="81"/>
            <rFont val="ＭＳ Ｐゴシック"/>
            <family val="3"/>
            <charset val="128"/>
          </rPr>
          <t>①在校生
②教　員</t>
        </r>
      </text>
    </comment>
    <comment ref="F15" authorId="0" shapeId="0" xr:uid="{00000000-0006-0000-0300-00000B000000}">
      <text>
        <r>
          <rPr>
            <b/>
            <sz val="9"/>
            <color indexed="81"/>
            <rFont val="ＭＳ Ｐゴシック"/>
            <family val="3"/>
            <charset val="128"/>
          </rPr>
          <t>①在校生
②教　員</t>
        </r>
      </text>
    </comment>
    <comment ref="F16" authorId="0" shapeId="0" xr:uid="{00000000-0006-0000-0300-00000C000000}">
      <text>
        <r>
          <rPr>
            <b/>
            <sz val="9"/>
            <color indexed="81"/>
            <rFont val="ＭＳ Ｐゴシック"/>
            <family val="3"/>
            <charset val="128"/>
          </rPr>
          <t>①在校生
②教　員</t>
        </r>
      </text>
    </comment>
    <comment ref="F17" authorId="0" shapeId="0" xr:uid="{00000000-0006-0000-0300-00000D00000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<sst xmlns="http://schemas.openxmlformats.org/spreadsheetml/2006/main" count="110" uniqueCount="73">
  <si>
    <t>生年月日・年齢</t>
    <rPh sb="0" eb="2">
      <t>セイネン</t>
    </rPh>
    <rPh sb="2" eb="4">
      <t>ガッピ</t>
    </rPh>
    <rPh sb="5" eb="7">
      <t>ネンレイ</t>
    </rPh>
    <phoneticPr fontId="1"/>
  </si>
  <si>
    <t>電話番号</t>
    <rPh sb="0" eb="2">
      <t>デンワ</t>
    </rPh>
    <rPh sb="2" eb="4">
      <t>バンゴウ</t>
    </rPh>
    <phoneticPr fontId="1"/>
  </si>
  <si>
    <t>証明書の種類および番号</t>
    <rPh sb="0" eb="2">
      <t>ショウメイ</t>
    </rPh>
    <rPh sb="2" eb="3">
      <t>ショ</t>
    </rPh>
    <rPh sb="4" eb="6">
      <t>シュルイ</t>
    </rPh>
    <rPh sb="9" eb="11">
      <t>バンゴウ</t>
    </rPh>
    <phoneticPr fontId="1"/>
  </si>
  <si>
    <t>氏　　　名</t>
    <rPh sb="0" eb="1">
      <t>シ</t>
    </rPh>
    <rPh sb="4" eb="5">
      <t>メイ</t>
    </rPh>
    <phoneticPr fontId="1"/>
  </si>
  <si>
    <t>種　　類</t>
    <rPh sb="0" eb="1">
      <t>タネ</t>
    </rPh>
    <rPh sb="3" eb="4">
      <t>タグイ</t>
    </rPh>
    <phoneticPr fontId="1"/>
  </si>
  <si>
    <t>番　　号</t>
    <rPh sb="0" eb="1">
      <t>バン</t>
    </rPh>
    <rPh sb="3" eb="4">
      <t>ゴウ</t>
    </rPh>
    <phoneticPr fontId="1"/>
  </si>
  <si>
    <t>住　　　　　　所</t>
    <rPh sb="0" eb="1">
      <t>ジュウ</t>
    </rPh>
    <rPh sb="7" eb="8">
      <t>ショ</t>
    </rPh>
    <phoneticPr fontId="1"/>
  </si>
  <si>
    <t>注意　：　1</t>
    <rPh sb="0" eb="2">
      <t>チュウイ</t>
    </rPh>
    <phoneticPr fontId="1"/>
  </si>
  <si>
    <t>　｢年齢｣欄には、利用日現在の年齢を記載してください。</t>
    <rPh sb="2" eb="4">
      <t>ネンレイ</t>
    </rPh>
    <rPh sb="5" eb="6">
      <t>ラン</t>
    </rPh>
    <rPh sb="9" eb="12">
      <t>リヨウビ</t>
    </rPh>
    <rPh sb="12" eb="14">
      <t>ゲンザイ</t>
    </rPh>
    <rPh sb="15" eb="17">
      <t>ネンレイ</t>
    </rPh>
    <rPh sb="18" eb="20">
      <t>キサイ</t>
    </rPh>
    <phoneticPr fontId="1"/>
  </si>
  <si>
    <t>種別</t>
    <rPh sb="0" eb="2">
      <t>シュベツ</t>
    </rPh>
    <phoneticPr fontId="1"/>
  </si>
  <si>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1"/>
  </si>
  <si>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1"/>
  </si>
  <si>
    <t>申請内容に偽りのないことを誓約します。</t>
    <rPh sb="0" eb="2">
      <t>シンセイ</t>
    </rPh>
    <rPh sb="2" eb="4">
      <t>ナイヨウ</t>
    </rPh>
    <rPh sb="5" eb="6">
      <t>イツワ</t>
    </rPh>
    <rPh sb="13" eb="15">
      <t>セイヤク</t>
    </rPh>
    <phoneticPr fontId="1"/>
  </si>
  <si>
    <t>引率者署名（自署）</t>
    <rPh sb="0" eb="3">
      <t>インソツシャ</t>
    </rPh>
    <rPh sb="3" eb="5">
      <t>ショメイ</t>
    </rPh>
    <rPh sb="6" eb="8">
      <t>ジショ</t>
    </rPh>
    <phoneticPr fontId="1"/>
  </si>
  <si>
    <t>学校名</t>
    <rPh sb="0" eb="2">
      <t>ガッコウ</t>
    </rPh>
    <rPh sb="2" eb="3">
      <t>メイ</t>
    </rPh>
    <phoneticPr fontId="1"/>
  </si>
  <si>
    <t>学部</t>
    <rPh sb="0" eb="2">
      <t>ガクブ</t>
    </rPh>
    <phoneticPr fontId="1"/>
  </si>
  <si>
    <t>（学科）</t>
    <rPh sb="1" eb="3">
      <t>ガッカ</t>
    </rPh>
    <phoneticPr fontId="1"/>
  </si>
  <si>
    <t>学年</t>
    <rPh sb="0" eb="2">
      <t>ガクネン</t>
    </rPh>
    <phoneticPr fontId="1"/>
  </si>
  <si>
    <t>　健康保険証にあっては、当該証明書の具体的な名称など証明書の種類が特定できるように記載してください。</t>
    <phoneticPr fontId="1"/>
  </si>
  <si>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1"/>
  </si>
  <si>
    <t>証明書は、利用の日までにゴルフ場あてに提出すること。</t>
    <rPh sb="0" eb="2">
      <t>ショウメイ</t>
    </rPh>
    <rPh sb="2" eb="3">
      <t>ショ</t>
    </rPh>
    <rPh sb="5" eb="7">
      <t>リヨウ</t>
    </rPh>
    <rPh sb="8" eb="9">
      <t>ニチ</t>
    </rPh>
    <rPh sb="15" eb="16">
      <t>ジョウ</t>
    </rPh>
    <rPh sb="19" eb="21">
      <t>テイシュツ</t>
    </rPh>
    <phoneticPr fontId="1"/>
  </si>
  <si>
    <t>｢利用の目的｣欄は、数字を○でかこむこと。</t>
    <rPh sb="1" eb="3">
      <t>リヨウ</t>
    </rPh>
    <rPh sb="4" eb="6">
      <t>モクテキ</t>
    </rPh>
    <rPh sb="7" eb="8">
      <t>ラン</t>
    </rPh>
    <rPh sb="10" eb="12">
      <t>スウジ</t>
    </rPh>
    <phoneticPr fontId="1"/>
  </si>
  <si>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1"/>
  </si>
  <si>
    <t>備　考</t>
    <rPh sb="0" eb="1">
      <t>ソナエ</t>
    </rPh>
    <rPh sb="2" eb="3">
      <t>コウ</t>
    </rPh>
    <phoneticPr fontId="1"/>
  </si>
  <si>
    <t>㊞</t>
    <phoneticPr fontId="1"/>
  </si>
  <si>
    <t>代表者氏名</t>
    <rPh sb="0" eb="3">
      <t>ダイヒョウシャ</t>
    </rPh>
    <rPh sb="3" eb="5">
      <t>シメイ</t>
    </rPh>
    <phoneticPr fontId="1"/>
  </si>
  <si>
    <t>住所</t>
    <rPh sb="0" eb="2">
      <t>ジュウショ</t>
    </rPh>
    <phoneticPr fontId="1"/>
  </si>
  <si>
    <t>様</t>
    <rPh sb="0" eb="1">
      <t>サマ</t>
    </rPh>
    <phoneticPr fontId="1"/>
  </si>
  <si>
    <t>白山ヴィレッジゴルフコース</t>
    <rPh sb="0" eb="1">
      <t>ハク</t>
    </rPh>
    <rPh sb="1" eb="2">
      <t>サン</t>
    </rPh>
    <phoneticPr fontId="1"/>
  </si>
  <si>
    <t>COCOPA　RESORT　CLUB</t>
    <phoneticPr fontId="1"/>
  </si>
  <si>
    <t>特別徴収義務者</t>
    <rPh sb="0" eb="2">
      <t>トクベツ</t>
    </rPh>
    <rPh sb="2" eb="4">
      <t>チョウシュウ</t>
    </rPh>
    <rPh sb="4" eb="7">
      <t>ギムシャ</t>
    </rPh>
    <phoneticPr fontId="1"/>
  </si>
  <si>
    <t>上記のとおり証明します。</t>
    <rPh sb="0" eb="2">
      <t>ジョウキ</t>
    </rPh>
    <rPh sb="6" eb="8">
      <t>ショウメイ</t>
    </rPh>
    <phoneticPr fontId="1"/>
  </si>
  <si>
    <t>名称</t>
    <rPh sb="0" eb="2">
      <t>メイショウ</t>
    </rPh>
    <phoneticPr fontId="1"/>
  </si>
  <si>
    <t>三重県津市白山町川口6262</t>
    <rPh sb="0" eb="3">
      <t>ミエケン</t>
    </rPh>
    <rPh sb="3" eb="5">
      <t>ツシ</t>
    </rPh>
    <rPh sb="5" eb="8">
      <t>ハクサンチョウ</t>
    </rPh>
    <rPh sb="8" eb="10">
      <t>カワグチ</t>
    </rPh>
    <phoneticPr fontId="1"/>
  </si>
  <si>
    <t>所在地</t>
    <rPh sb="0" eb="3">
      <t>ショザイチ</t>
    </rPh>
    <phoneticPr fontId="1"/>
  </si>
  <si>
    <t>ゴルフ場</t>
    <rPh sb="3" eb="4">
      <t>ジョウ</t>
    </rPh>
    <phoneticPr fontId="1"/>
  </si>
  <si>
    <t>利用する</t>
    <rPh sb="0" eb="2">
      <t>リヨウ</t>
    </rPh>
    <phoneticPr fontId="1"/>
  </si>
  <si>
    <t>日間</t>
    <rPh sb="0" eb="2">
      <t>ニチカン</t>
    </rPh>
    <phoneticPr fontId="1"/>
  </si>
  <si>
    <t>期間</t>
    <rPh sb="0" eb="2">
      <t>キカン</t>
    </rPh>
    <phoneticPr fontId="1"/>
  </si>
  <si>
    <t>使用する</t>
    <rPh sb="0" eb="2">
      <t>シヨウ</t>
    </rPh>
    <phoneticPr fontId="1"/>
  </si>
  <si>
    <t>　　3.　その他（　　 　　　   　　　    　　　  　　　　　　　　　　　　　　　　　　　　　　　　　　　）</t>
    <rPh sb="7" eb="8">
      <t>タ</t>
    </rPh>
    <phoneticPr fontId="1"/>
  </si>
  <si>
    <t>　　2.　学校の公認の課外活動</t>
    <rPh sb="5" eb="7">
      <t>ガッコウ</t>
    </rPh>
    <rPh sb="8" eb="10">
      <t>コウニン</t>
    </rPh>
    <rPh sb="11" eb="13">
      <t>カガイ</t>
    </rPh>
    <rPh sb="13" eb="15">
      <t>カツドウ</t>
    </rPh>
    <phoneticPr fontId="1"/>
  </si>
  <si>
    <t>　　1.　学校における保健体育科目の実技</t>
    <rPh sb="5" eb="7">
      <t>ガッコウ</t>
    </rPh>
    <rPh sb="11" eb="13">
      <t>ホケン</t>
    </rPh>
    <rPh sb="13" eb="15">
      <t>タイイク</t>
    </rPh>
    <rPh sb="15" eb="17">
      <t>カモク</t>
    </rPh>
    <rPh sb="18" eb="20">
      <t>ジツギ</t>
    </rPh>
    <phoneticPr fontId="1"/>
  </si>
  <si>
    <t>目的</t>
    <rPh sb="0" eb="2">
      <t>モクテキ</t>
    </rPh>
    <phoneticPr fontId="1"/>
  </si>
  <si>
    <t>利用の</t>
    <rPh sb="0" eb="2">
      <t>リヨウ</t>
    </rPh>
    <phoneticPr fontId="1"/>
  </si>
  <si>
    <t>利用人員</t>
    <rPh sb="0" eb="2">
      <t>リヨウ</t>
    </rPh>
    <rPh sb="2" eb="4">
      <t>ジンイン</t>
    </rPh>
    <phoneticPr fontId="1"/>
  </si>
  <si>
    <t>責任者名</t>
    <rPh sb="0" eb="3">
      <t>セキニンシャ</t>
    </rPh>
    <rPh sb="3" eb="4">
      <t>メイ</t>
    </rPh>
    <phoneticPr fontId="1"/>
  </si>
  <si>
    <t>利　用　者　　</t>
    <rPh sb="0" eb="1">
      <t>リ</t>
    </rPh>
    <rPh sb="2" eb="3">
      <t>ヨウ</t>
    </rPh>
    <rPh sb="4" eb="5">
      <t>シャ</t>
    </rPh>
    <phoneticPr fontId="1"/>
  </si>
  <si>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1"/>
  </si>
  <si>
    <t>人</t>
    <rPh sb="0" eb="1">
      <t>ニン</t>
    </rPh>
    <phoneticPr fontId="1"/>
  </si>
  <si>
    <t>三重県高等学校総合体育大会</t>
  </si>
  <si>
    <t>申　込　書</t>
  </si>
  <si>
    <t>三重県高等学校ゴルフ連盟</t>
  </si>
  <si>
    <t>下記の者は本校生徒であり、標記の大会に参加することを認め申込みます。</t>
  </si>
  <si>
    <t>高等学校</t>
    <rPh sb="0" eb="2">
      <t>コウトウ</t>
    </rPh>
    <rPh sb="2" eb="4">
      <t>ガッコウ</t>
    </rPh>
    <phoneticPr fontId="1"/>
  </si>
  <si>
    <t>校長名</t>
    <rPh sb="0" eb="2">
      <t>コウチョウ</t>
    </rPh>
    <rPh sb="2" eb="3">
      <t>メイ</t>
    </rPh>
    <phoneticPr fontId="1"/>
  </si>
  <si>
    <t>顧問名</t>
    <rPh sb="0" eb="2">
      <t>コモン</t>
    </rPh>
    <rPh sb="2" eb="3">
      <t>メイ</t>
    </rPh>
    <phoneticPr fontId="1"/>
  </si>
  <si>
    <t>選手名前</t>
    <rPh sb="0" eb="2">
      <t>センシュ</t>
    </rPh>
    <rPh sb="2" eb="4">
      <t>ナマエ</t>
    </rPh>
    <phoneticPr fontId="1"/>
  </si>
  <si>
    <t>Ｒ</t>
    <phoneticPr fontId="1"/>
  </si>
  <si>
    <t>引率者名</t>
    <rPh sb="0" eb="3">
      <t>インソツシャ</t>
    </rPh>
    <rPh sb="3" eb="4">
      <t>メイ</t>
    </rPh>
    <phoneticPr fontId="1"/>
  </si>
  <si>
    <t>※指定ラウンド日に進行をしながらラウンド指導に入られる顧問には〇を付けてください。</t>
  </si>
  <si>
    <t>性別</t>
    <rPh sb="0" eb="2">
      <t>セイベツ</t>
    </rPh>
    <phoneticPr fontId="1"/>
  </si>
  <si>
    <t>Ｒ：ランク    Ａ：  ７０台    Ｂ：  ８０台    Ｃ：  ９０台　　Ｄ：１００台　　Ｅ：１１０台    Ｆ：１２０台    Ｇ：１３０台　　Ｈ：１４０台</t>
    <phoneticPr fontId="1"/>
  </si>
  <si>
    <t>印</t>
    <rPh sb="0" eb="1">
      <t>イン</t>
    </rPh>
    <phoneticPr fontId="1"/>
  </si>
  <si>
    <t>利用日</t>
    <rPh sb="0" eb="3">
      <t>リヨウビ</t>
    </rPh>
    <phoneticPr fontId="1"/>
  </si>
  <si>
    <t>ゴルフ場利用税非課税申請書（利用者一覧表）</t>
    <rPh sb="3" eb="4">
      <t>ジョウ</t>
    </rPh>
    <rPh sb="4" eb="6">
      <t>リヨウ</t>
    </rPh>
    <rPh sb="6" eb="7">
      <t>ゼイ</t>
    </rPh>
    <rPh sb="7" eb="10">
      <t>ヒカゼイ</t>
    </rPh>
    <rPh sb="10" eb="12">
      <t>シンセイ</t>
    </rPh>
    <rPh sb="12" eb="13">
      <t>ショ</t>
    </rPh>
    <phoneticPr fontId="1"/>
  </si>
  <si>
    <t>から</t>
    <phoneticPr fontId="1"/>
  </si>
  <si>
    <t>まで</t>
    <phoneticPr fontId="1"/>
  </si>
  <si>
    <t>日</t>
    <rPh sb="0" eb="1">
      <t>ニチ</t>
    </rPh>
    <phoneticPr fontId="1"/>
  </si>
  <si>
    <t>第２３回ゴルフ競技・学校対抗戦</t>
    <phoneticPr fontId="1"/>
  </si>
  <si>
    <t>２０２２年    月    日</t>
    <phoneticPr fontId="1"/>
  </si>
  <si>
    <t>2022年　　　　月</t>
    <rPh sb="4" eb="5">
      <t>ネン</t>
    </rPh>
    <rPh sb="9" eb="10">
      <t>ガツ</t>
    </rPh>
    <phoneticPr fontId="1"/>
  </si>
  <si>
    <t>大会委員長    高森　信一</t>
    <rPh sb="9" eb="11">
      <t>タカモリ</t>
    </rPh>
    <rPh sb="12" eb="14">
      <t>シンイチ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</si>
</sst>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 ##&quot;歳&quot;\)"/>
    <numFmt numFmtId="178" formatCode="#"/>
    <numFmt numFmtId="179" formatCode="##############"/>
    <numFmt numFmtId="180" formatCode="yyyy&quot;年&quot;m&quot;月&quot;;@"/>
    <numFmt numFmtId="181" formatCode="###"/>
  </numFmts>
  <fonts count="18"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u/>
      <sz val="14"/>
      <name val="ＭＳ Ｐ明朝"/>
      <family val="1"/>
      <charset val="128"/>
    </font>
    <font>
      <sz val="16"/>
      <name val="ＭＳ Ｐ明朝"/>
      <family val="1"/>
      <charset val="128"/>
    </font>
    <font>
      <b/>
      <sz val="9"/>
      <color indexed="81"/>
      <name val="ＭＳ Ｐゴシック"/>
      <family val="3"/>
      <charset val="128"/>
    </font>
    <font>
      <b/>
      <sz val="14"/>
      <color indexed="81"/>
      <name val="ＭＳ Ｐゴシック"/>
      <family val="3"/>
      <charset val="128"/>
    </font>
    <font>
      <b/>
      <sz val="16"/>
      <name val="ＭＳ Ｐ明朝"/>
      <family val="1"/>
      <charset val="128"/>
    </font>
    <font>
      <sz val="18"/>
      <name val="ＭＳ Ｐ明朝"/>
      <family val="1"/>
      <charset val="128"/>
    </font>
    <font>
      <sz val="20"/>
      <name val="ＭＳ Ｐ明朝"/>
      <family val="1"/>
      <charset val="128"/>
    </font>
    <font>
      <sz val="14"/>
      <name val="ＭＳ Ｐゴシック"/>
      <family val="3"/>
      <charset val="128"/>
    </font>
    <font>
      <sz val="16"/>
      <name val="ＭＳ Ｐゴシック"/>
      <family val="3"/>
      <charset val="128"/>
    </font>
    <font>
      <sz val="18"/>
      <name val="ＭＳ Ｐゴシック"/>
      <family val="3"/>
      <charset val="128"/>
    </font>
    <font>
      <b/>
      <sz val="14"/>
      <name val="ＭＳ Ｐ明朝"/>
      <family val="1"/>
      <charset val="128"/>
    </font>
    <font>
      <b/>
      <sz val="14"/>
      <color rgb="FFFF0000"/>
      <name val="ＭＳ Ｐ明朝"/>
      <family val="1"/>
      <charset val="128"/>
    </font>
    <font>
      <sz val="11"/>
      <color theme="0"/>
      <name val="ＭＳ Ｐ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dotted">
        <color indexed="64"/>
      </left>
      <right style="dotted">
        <color indexed="64"/>
      </right>
      <top style="thin">
        <color indexed="64"/>
      </top>
      <bottom style="thin">
        <color indexed="64"/>
      </bottom>
      <diagonal style="thin">
        <color indexed="64"/>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1" xfId="0" applyFont="1" applyBorder="1">
      <alignment vertical="center"/>
    </xf>
    <xf numFmtId="0" fontId="4" fillId="0" borderId="0" xfId="0" applyFont="1" applyAlignment="1">
      <alignment horizontal="right" vertical="center"/>
    </xf>
    <xf numFmtId="0" fontId="4" fillId="0" borderId="0" xfId="0" applyFont="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5" fillId="0" borderId="0" xfId="0" applyFont="1" applyBorder="1">
      <alignment vertical="center"/>
    </xf>
    <xf numFmtId="0" fontId="3" fillId="0" borderId="0" xfId="0" applyFont="1" applyAlignment="1">
      <alignment vertical="center"/>
    </xf>
    <xf numFmtId="0" fontId="6" fillId="0" borderId="0" xfId="0" applyFont="1" applyBorder="1" applyAlignment="1">
      <alignment horizontal="left"/>
    </xf>
    <xf numFmtId="0" fontId="4" fillId="0" borderId="5" xfId="0" applyFont="1" applyBorder="1" applyAlignment="1">
      <alignment horizontal="center" vertical="center"/>
    </xf>
    <xf numFmtId="0" fontId="2" fillId="0" borderId="6" xfId="0" applyFont="1" applyBorder="1" applyAlignment="1">
      <alignment horizontal="center"/>
    </xf>
    <xf numFmtId="177" fontId="2" fillId="0" borderId="7" xfId="0" applyNumberFormat="1" applyFont="1" applyBorder="1" applyAlignment="1">
      <alignment horizontal="right" vertical="center"/>
    </xf>
    <xf numFmtId="177" fontId="2" fillId="0" borderId="8" xfId="0" applyNumberFormat="1" applyFont="1" applyBorder="1" applyAlignment="1">
      <alignment horizontal="righ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4" fillId="0" borderId="5" xfId="0" applyFont="1" applyBorder="1" applyAlignment="1">
      <alignment horizontal="distributed" vertical="center"/>
    </xf>
    <xf numFmtId="0" fontId="4" fillId="0" borderId="1" xfId="0" applyFont="1" applyBorder="1" applyAlignment="1">
      <alignment horizontal="distributed" vertical="center"/>
    </xf>
    <xf numFmtId="0" fontId="2" fillId="0" borderId="9" xfId="0" applyFont="1" applyBorder="1" applyAlignment="1">
      <alignment vertical="center"/>
    </xf>
    <xf numFmtId="0" fontId="2" fillId="0" borderId="10" xfId="0" applyFont="1" applyBorder="1" applyAlignment="1">
      <alignment vertical="center"/>
    </xf>
    <xf numFmtId="0" fontId="4" fillId="0" borderId="10" xfId="0" applyFont="1" applyBorder="1">
      <alignment vertical="center"/>
    </xf>
    <xf numFmtId="0" fontId="2" fillId="0" borderId="12" xfId="0" applyFont="1" applyBorder="1">
      <alignment vertical="center"/>
    </xf>
    <xf numFmtId="0" fontId="4" fillId="0" borderId="15" xfId="0" applyFont="1" applyBorder="1">
      <alignment vertical="center"/>
    </xf>
    <xf numFmtId="0" fontId="4" fillId="0" borderId="17" xfId="0" applyFont="1" applyBorder="1" applyAlignment="1">
      <alignment horizontal="distributed" vertical="center"/>
    </xf>
    <xf numFmtId="0" fontId="6" fillId="0" borderId="7" xfId="0"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0" xfId="0" applyBorder="1" applyAlignment="1">
      <alignment horizontal="center" vertical="center" shrinkToFit="1"/>
    </xf>
    <xf numFmtId="0" fontId="0" fillId="0" borderId="1" xfId="0" applyBorder="1" applyAlignment="1">
      <alignment horizontal="center" vertical="center"/>
    </xf>
    <xf numFmtId="0" fontId="12" fillId="0" borderId="18" xfId="0" applyFont="1" applyBorder="1" applyAlignment="1">
      <alignment vertical="center" shrinkToFit="1"/>
    </xf>
    <xf numFmtId="0" fontId="0" fillId="0" borderId="0" xfId="0" applyAlignment="1"/>
    <xf numFmtId="0" fontId="13" fillId="0" borderId="0" xfId="0" applyFont="1" applyBorder="1" applyAlignment="1">
      <alignment horizontal="left" vertical="center"/>
    </xf>
    <xf numFmtId="0" fontId="0" fillId="0" borderId="0" xfId="0" applyFont="1" applyBorder="1" applyAlignment="1">
      <alignment vertical="center"/>
    </xf>
    <xf numFmtId="0" fontId="13" fillId="0" borderId="21" xfId="0" applyFont="1" applyBorder="1" applyAlignment="1">
      <alignment horizontal="center" vertical="center"/>
    </xf>
    <xf numFmtId="0" fontId="2" fillId="0" borderId="15" xfId="0" applyNumberFormat="1" applyFont="1" applyBorder="1" applyAlignment="1">
      <alignment horizontal="left" vertical="center"/>
    </xf>
    <xf numFmtId="0" fontId="2" fillId="0" borderId="10" xfId="0" applyNumberFormat="1" applyFont="1" applyBorder="1" applyAlignment="1">
      <alignment horizontal="left" vertical="center"/>
    </xf>
    <xf numFmtId="0" fontId="6" fillId="0" borderId="10" xfId="0" applyNumberFormat="1" applyFont="1" applyBorder="1" applyAlignment="1">
      <alignment horizontal="center" vertical="center"/>
    </xf>
    <xf numFmtId="176" fontId="4" fillId="0" borderId="0" xfId="0" applyNumberFormat="1" applyFont="1" applyBorder="1" applyAlignment="1">
      <alignment vertical="center"/>
    </xf>
    <xf numFmtId="176" fontId="4" fillId="0" borderId="0" xfId="0" applyNumberFormat="1" applyFont="1" applyBorder="1" applyAlignment="1">
      <alignment horizontal="right" vertical="center"/>
    </xf>
    <xf numFmtId="0" fontId="17" fillId="0" borderId="0" xfId="0" applyFont="1">
      <alignment vertical="center"/>
    </xf>
    <xf numFmtId="0" fontId="17" fillId="0" borderId="0" xfId="0" applyFont="1" applyBorder="1" applyAlignment="1">
      <alignment vertical="center" shrinkToFit="1"/>
    </xf>
    <xf numFmtId="181" fontId="12" fillId="0" borderId="20" xfId="0" applyNumberFormat="1" applyFont="1" applyBorder="1" applyAlignment="1">
      <alignment vertical="center" shrinkToFit="1"/>
    </xf>
    <xf numFmtId="181" fontId="4" fillId="0" borderId="5" xfId="0" applyNumberFormat="1" applyFont="1" applyBorder="1" applyAlignment="1">
      <alignment horizontal="center" vertical="center"/>
    </xf>
    <xf numFmtId="181" fontId="2" fillId="0" borderId="1" xfId="0" applyNumberFormat="1" applyFont="1" applyBorder="1" applyAlignment="1">
      <alignment horizontal="center" vertical="center"/>
    </xf>
    <xf numFmtId="181" fontId="2" fillId="0" borderId="3" xfId="0" applyNumberFormat="1" applyFont="1" applyBorder="1" applyAlignment="1">
      <alignment horizontal="center" vertical="center"/>
    </xf>
    <xf numFmtId="0" fontId="0" fillId="0" borderId="44" xfId="0" applyBorder="1" applyAlignment="1">
      <alignment horizontal="center" vertical="center" shrinkToFit="1"/>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left" vertical="center"/>
    </xf>
    <xf numFmtId="0" fontId="14" fillId="0" borderId="0" xfId="0" applyFont="1" applyAlignment="1">
      <alignment horizontal="center" vertical="center"/>
    </xf>
    <xf numFmtId="0" fontId="12" fillId="0" borderId="0" xfId="0" applyFont="1" applyAlignment="1">
      <alignment horizontal="center" vertical="center"/>
    </xf>
    <xf numFmtId="0" fontId="4" fillId="0" borderId="16"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1" xfId="0" applyFont="1" applyBorder="1" applyAlignment="1">
      <alignment horizontal="center" vertical="center" textRotation="255"/>
    </xf>
    <xf numFmtId="178" fontId="4" fillId="0" borderId="0" xfId="0" applyNumberFormat="1" applyFont="1" applyBorder="1" applyAlignment="1">
      <alignment horizontal="left" vertical="center" indent="2" shrinkToFit="1"/>
    </xf>
    <xf numFmtId="0" fontId="4" fillId="0" borderId="0" xfId="0" applyFont="1" applyBorder="1" applyAlignment="1">
      <alignment horizontal="left" vertical="center" indent="1" shrinkToFit="1"/>
    </xf>
    <xf numFmtId="0" fontId="4" fillId="0" borderId="12" xfId="0" applyFont="1" applyBorder="1" applyAlignment="1">
      <alignment horizontal="left" vertical="center" indent="1" shrinkToFit="1"/>
    </xf>
    <xf numFmtId="176" fontId="6" fillId="0" borderId="15" xfId="0" applyNumberFormat="1" applyFont="1" applyBorder="1" applyAlignment="1">
      <alignment horizontal="center" vertical="center"/>
    </xf>
    <xf numFmtId="176" fontId="6" fillId="0" borderId="10" xfId="0" applyNumberFormat="1" applyFont="1" applyBorder="1" applyAlignment="1">
      <alignment horizontal="center" vertical="center"/>
    </xf>
    <xf numFmtId="180" fontId="4" fillId="0" borderId="0" xfId="0" applyNumberFormat="1" applyFont="1" applyBorder="1" applyAlignment="1">
      <alignment horizontal="right" vertical="center"/>
    </xf>
    <xf numFmtId="0" fontId="4" fillId="0" borderId="1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9" xfId="0" applyFont="1" applyBorder="1" applyAlignment="1">
      <alignment horizontal="center" vertical="center" textRotation="255"/>
    </xf>
    <xf numFmtId="0" fontId="6" fillId="0" borderId="21" xfId="0" applyFont="1" applyBorder="1" applyAlignment="1">
      <alignment horizontal="right" vertical="center" indent="2"/>
    </xf>
    <xf numFmtId="0" fontId="6" fillId="0" borderId="23" xfId="0" applyFont="1" applyBorder="1" applyAlignment="1">
      <alignment horizontal="right" vertical="center" indent="2"/>
    </xf>
    <xf numFmtId="0" fontId="4" fillId="0" borderId="15" xfId="0" applyFont="1" applyBorder="1" applyAlignment="1">
      <alignment horizont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4" fillId="0" borderId="0" xfId="0" applyFont="1" applyBorder="1" applyAlignment="1">
      <alignment horizontal="distributed" vertical="center"/>
    </xf>
    <xf numFmtId="0" fontId="4" fillId="0" borderId="21" xfId="0" applyFont="1" applyBorder="1" applyAlignment="1">
      <alignment horizontal="left" vertical="center"/>
    </xf>
    <xf numFmtId="0" fontId="4" fillId="0" borderId="23" xfId="0" applyFont="1" applyBorder="1" applyAlignment="1">
      <alignment horizontal="left" vertical="center"/>
    </xf>
    <xf numFmtId="0" fontId="4" fillId="0" borderId="7" xfId="0" applyFont="1" applyBorder="1" applyAlignment="1">
      <alignment horizontal="left" vertical="center"/>
    </xf>
    <xf numFmtId="0" fontId="10" fillId="0" borderId="21" xfId="0" applyFont="1" applyBorder="1" applyAlignment="1">
      <alignment horizontal="left" vertical="center" indent="1"/>
    </xf>
    <xf numFmtId="0" fontId="10" fillId="0" borderId="23" xfId="0" applyFont="1" applyBorder="1" applyAlignment="1">
      <alignment horizontal="left" vertical="center" indent="1"/>
    </xf>
    <xf numFmtId="0" fontId="10" fillId="0" borderId="7" xfId="0" applyFont="1" applyBorder="1" applyAlignment="1">
      <alignment horizontal="left" vertical="center" indent="1"/>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1" fillId="0" borderId="7" xfId="0" applyFont="1" applyBorder="1" applyAlignment="1">
      <alignment horizontal="center" vertical="center"/>
    </xf>
    <xf numFmtId="0" fontId="6" fillId="0" borderId="0" xfId="0" applyFont="1" applyBorder="1" applyAlignment="1">
      <alignment horizontal="center" vertical="center" shrinkToFit="1"/>
    </xf>
    <xf numFmtId="0" fontId="2" fillId="0" borderId="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2" fillId="0" borderId="24" xfId="0" applyFont="1" applyBorder="1" applyAlignment="1">
      <alignment horizontal="center" vertical="center"/>
    </xf>
    <xf numFmtId="176" fontId="15" fillId="0" borderId="27" xfId="0" applyNumberFormat="1" applyFont="1" applyBorder="1" applyAlignment="1">
      <alignment horizontal="center" vertical="center"/>
    </xf>
    <xf numFmtId="176" fontId="15" fillId="0" borderId="28" xfId="0" applyNumberFormat="1" applyFont="1" applyBorder="1" applyAlignment="1">
      <alignment horizontal="center" vertical="center"/>
    </xf>
    <xf numFmtId="176" fontId="15" fillId="0" borderId="29" xfId="0" applyNumberFormat="1" applyFont="1" applyBorder="1" applyAlignment="1">
      <alignment horizontal="center" vertical="center"/>
    </xf>
    <xf numFmtId="176" fontId="15" fillId="0" borderId="30" xfId="0" applyNumberFormat="1" applyFont="1" applyBorder="1" applyAlignment="1">
      <alignment horizontal="center" vertical="center"/>
    </xf>
    <xf numFmtId="0" fontId="3" fillId="0" borderId="0" xfId="0" applyFont="1" applyAlignment="1">
      <alignment horizontal="center" vertical="center" shrinkToFit="1"/>
    </xf>
    <xf numFmtId="0" fontId="2" fillId="0" borderId="3" xfId="0" applyFont="1" applyBorder="1" applyAlignment="1">
      <alignment horizontal="center" vertical="center"/>
    </xf>
    <xf numFmtId="0" fontId="2" fillId="0" borderId="31" xfId="0" applyFont="1" applyBorder="1" applyAlignment="1">
      <alignment horizontal="center" vertical="center"/>
    </xf>
    <xf numFmtId="0" fontId="2" fillId="0" borderId="5" xfId="0" applyFont="1" applyBorder="1" applyAlignment="1">
      <alignment horizontal="center" vertical="center"/>
    </xf>
    <xf numFmtId="0" fontId="2" fillId="0" borderId="32" xfId="0" applyFont="1" applyBorder="1" applyAlignment="1">
      <alignment horizontal="center" vertical="center"/>
    </xf>
    <xf numFmtId="0" fontId="4" fillId="0" borderId="5" xfId="0" applyFont="1" applyBorder="1" applyAlignment="1">
      <alignment horizontal="center" vertical="center"/>
    </xf>
    <xf numFmtId="176" fontId="2" fillId="0" borderId="21" xfId="0" applyNumberFormat="1" applyFont="1" applyBorder="1" applyAlignment="1">
      <alignment horizontal="right" vertical="center"/>
    </xf>
    <xf numFmtId="176" fontId="2" fillId="0" borderId="23" xfId="0" applyNumberFormat="1" applyFont="1" applyBorder="1" applyAlignment="1">
      <alignment horizontal="right" vertical="center"/>
    </xf>
    <xf numFmtId="176" fontId="2" fillId="0" borderId="33" xfId="0" applyNumberFormat="1" applyFont="1" applyBorder="1" applyAlignment="1">
      <alignment horizontal="right" vertical="center"/>
    </xf>
    <xf numFmtId="176" fontId="2" fillId="0" borderId="34" xfId="0" applyNumberFormat="1" applyFont="1" applyBorder="1" applyAlignment="1">
      <alignment horizontal="right" vertical="center"/>
    </xf>
    <xf numFmtId="179" fontId="2" fillId="0" borderId="35" xfId="0" applyNumberFormat="1" applyFont="1" applyBorder="1" applyAlignment="1">
      <alignment horizontal="center" vertical="center"/>
    </xf>
    <xf numFmtId="179" fontId="2" fillId="0" borderId="1" xfId="0" applyNumberFormat="1" applyFont="1" applyBorder="1" applyAlignment="1">
      <alignment horizontal="center" vertical="center"/>
    </xf>
    <xf numFmtId="179" fontId="2" fillId="0" borderId="36" xfId="0" applyNumberFormat="1" applyFont="1" applyBorder="1" applyAlignment="1">
      <alignment horizontal="center" vertical="center"/>
    </xf>
    <xf numFmtId="179" fontId="2" fillId="0" borderId="3" xfId="0" applyNumberFormat="1"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179" fontId="4" fillId="0" borderId="37" xfId="0" applyNumberFormat="1" applyFont="1" applyBorder="1" applyAlignment="1">
      <alignment horizontal="center" vertical="center"/>
    </xf>
    <xf numFmtId="179" fontId="4" fillId="0" borderId="5"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2" fillId="0" borderId="38" xfId="0" applyFont="1" applyBorder="1" applyAlignment="1">
      <alignment horizontal="center" vertical="center"/>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9" xfId="0" applyFont="1" applyBorder="1" applyAlignment="1">
      <alignment horizontal="center" vertical="center"/>
    </xf>
    <xf numFmtId="0" fontId="2" fillId="0" borderId="41" xfId="0" applyFont="1" applyBorder="1" applyAlignment="1">
      <alignment horizontal="center" vertical="center"/>
    </xf>
    <xf numFmtId="0" fontId="16" fillId="0" borderId="0" xfId="0" applyFont="1" applyAlignment="1">
      <alignment horizontal="center" vertical="center"/>
    </xf>
    <xf numFmtId="176" fontId="16" fillId="0" borderId="0" xfId="0" applyNumberFormat="1" applyFont="1" applyAlignment="1">
      <alignment horizontal="center" vertical="center"/>
    </xf>
    <xf numFmtId="0" fontId="6" fillId="0" borderId="0" xfId="0" applyFont="1" applyBorder="1" applyAlignment="1">
      <alignment horizontal="center"/>
    </xf>
    <xf numFmtId="0" fontId="6" fillId="0" borderId="10" xfId="0" applyFont="1" applyBorder="1" applyAlignment="1">
      <alignment horizontal="center"/>
    </xf>
    <xf numFmtId="178" fontId="6" fillId="0" borderId="0" xfId="0" applyNumberFormat="1" applyFont="1" applyBorder="1" applyAlignment="1">
      <alignment horizontal="center" shrinkToFit="1"/>
    </xf>
    <xf numFmtId="178" fontId="6" fillId="0" borderId="10" xfId="0" applyNumberFormat="1" applyFont="1" applyBorder="1" applyAlignment="1">
      <alignment horizontal="center" shrinkToFit="1"/>
    </xf>
    <xf numFmtId="0" fontId="2" fillId="0" borderId="33" xfId="0" applyFont="1" applyBorder="1" applyAlignment="1">
      <alignment horizontal="center" vertical="center"/>
    </xf>
    <xf numFmtId="0" fontId="2" fillId="0" borderId="8" xfId="0" applyFont="1" applyBorder="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horizontal="center" vertical="center"/>
    </xf>
    <xf numFmtId="0" fontId="4" fillId="0" borderId="40" xfId="0" applyFont="1" applyBorder="1" applyAlignment="1">
      <alignment horizontal="center" vertical="center"/>
    </xf>
    <xf numFmtId="0" fontId="4" fillId="0" borderId="3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127635</xdr:colOff>
      <xdr:row>6</xdr:row>
      <xdr:rowOff>47625</xdr:rowOff>
    </xdr:from>
    <xdr:to>
      <xdr:col>2</xdr:col>
      <xdr:colOff>392625</xdr:colOff>
      <xdr:row>6</xdr:row>
      <xdr:rowOff>371475</xdr:rowOff>
    </xdr:to>
    <xdr:sp macro="" textlink="">
      <xdr:nvSpPr>
        <xdr:cNvPr id="2" name="円/楕円 1">
          <a:extLst>
            <a:ext uri="{FF2B5EF4-FFF2-40B4-BE49-F238E27FC236}">
              <a16:creationId xmlns:a16="http://schemas.microsoft.com/office/drawing/2014/main" id="{C36E4511-0F44-4C7E-B0FB-CBC862E9B426}"/>
            </a:ext>
          </a:extLst>
        </xdr:cNvPr>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2"/>
  <sheetViews>
    <sheetView tabSelected="1" workbookViewId="0">
      <selection activeCell="J6" sqref="J6"/>
    </sheetView>
  </sheetViews>
  <sheetFormatPr defaultRowHeight="13.5" x14ac:dyDescent="0.15"/>
  <cols>
    <col min="1" max="1" width="4.5" customWidth="1"/>
    <col min="2" max="2" width="15.125" customWidth="1"/>
    <col min="3" max="5" width="5" customWidth="1"/>
    <col min="6" max="6" width="12.375" customWidth="1"/>
    <col min="7" max="7" width="1.375" customWidth="1"/>
    <col min="8" max="8" width="15.125" customWidth="1"/>
    <col min="9" max="11" width="5" customWidth="1"/>
    <col min="12" max="12" width="12.375" customWidth="1"/>
    <col min="13" max="13" width="3.375" customWidth="1"/>
    <col min="15" max="15" width="10.125" hidden="1" customWidth="1"/>
    <col min="16" max="16" width="3.5" hidden="1" customWidth="1"/>
    <col min="17" max="17" width="0" hidden="1" customWidth="1"/>
  </cols>
  <sheetData>
    <row r="1" spans="1:17" ht="19.5" customHeight="1" x14ac:dyDescent="0.15">
      <c r="A1" s="70" t="s">
        <v>50</v>
      </c>
      <c r="B1" s="70"/>
      <c r="C1" s="70"/>
      <c r="D1" s="70"/>
    </row>
    <row r="2" spans="1:17" ht="31.5" customHeight="1" x14ac:dyDescent="0.15">
      <c r="B2" s="72" t="s">
        <v>69</v>
      </c>
      <c r="C2" s="72"/>
      <c r="D2" s="72"/>
      <c r="E2" s="72"/>
      <c r="F2" s="72"/>
      <c r="G2" s="72"/>
      <c r="H2" s="72"/>
      <c r="I2" s="72"/>
      <c r="J2" s="72"/>
      <c r="K2" s="72"/>
      <c r="L2" s="72"/>
    </row>
    <row r="3" spans="1:17" ht="24.75" customHeight="1" x14ac:dyDescent="0.15">
      <c r="B3" s="73" t="s">
        <v>51</v>
      </c>
      <c r="C3" s="73"/>
      <c r="D3" s="73"/>
      <c r="E3" s="73"/>
      <c r="F3" s="73"/>
      <c r="G3" s="73"/>
      <c r="H3" s="73"/>
      <c r="I3" s="73"/>
      <c r="J3" s="73"/>
      <c r="K3" s="73"/>
      <c r="L3" s="73"/>
    </row>
    <row r="4" spans="1:17" ht="24" customHeight="1" x14ac:dyDescent="0.15">
      <c r="A4" s="70" t="s">
        <v>52</v>
      </c>
      <c r="B4" s="70"/>
      <c r="C4" s="70"/>
      <c r="D4" s="70"/>
      <c r="E4" s="70"/>
    </row>
    <row r="5" spans="1:17" ht="24" customHeight="1" x14ac:dyDescent="0.15">
      <c r="A5" s="70" t="s">
        <v>72</v>
      </c>
      <c r="B5" s="70"/>
      <c r="C5" s="70"/>
      <c r="D5" s="70"/>
      <c r="E5" s="70"/>
      <c r="F5" t="s">
        <v>27</v>
      </c>
    </row>
    <row r="6" spans="1:17" ht="14.25" customHeight="1" x14ac:dyDescent="0.15">
      <c r="A6" s="39"/>
      <c r="B6" s="39"/>
      <c r="C6" s="39"/>
      <c r="D6" s="39"/>
      <c r="E6" s="39"/>
    </row>
    <row r="7" spans="1:17" ht="24" customHeight="1" x14ac:dyDescent="0.15">
      <c r="A7" s="71" t="s">
        <v>53</v>
      </c>
      <c r="B7" s="71"/>
      <c r="C7" s="71"/>
      <c r="D7" s="71"/>
      <c r="E7" s="71"/>
      <c r="F7" s="71"/>
      <c r="G7" s="71"/>
      <c r="H7" s="71"/>
      <c r="I7" s="71"/>
    </row>
    <row r="8" spans="1:17" ht="33.75" customHeight="1" x14ac:dyDescent="0.15">
      <c r="A8" s="73" t="s">
        <v>70</v>
      </c>
      <c r="B8" s="73"/>
      <c r="C8" s="73"/>
      <c r="D8" s="73"/>
      <c r="E8" s="73"/>
      <c r="F8" s="68"/>
      <c r="G8" s="68"/>
      <c r="H8" s="68"/>
      <c r="I8" s="68"/>
      <c r="J8" s="68"/>
      <c r="K8" s="68"/>
      <c r="L8" t="s">
        <v>54</v>
      </c>
    </row>
    <row r="9" spans="1:17" ht="9" customHeight="1" x14ac:dyDescent="0.15">
      <c r="A9" s="39"/>
      <c r="B9" s="39"/>
      <c r="C9" s="39"/>
      <c r="D9" s="39"/>
      <c r="E9" s="39"/>
      <c r="F9" s="41"/>
      <c r="G9" s="41"/>
      <c r="H9" s="42"/>
      <c r="I9" s="42"/>
      <c r="J9" s="42"/>
      <c r="K9" s="42"/>
    </row>
    <row r="10" spans="1:17" ht="33.75" customHeight="1" x14ac:dyDescent="0.15">
      <c r="F10" s="40" t="s">
        <v>55</v>
      </c>
      <c r="G10" s="40"/>
      <c r="H10" s="68"/>
      <c r="I10" s="68"/>
      <c r="J10" s="68"/>
      <c r="K10" s="68"/>
      <c r="L10" s="68"/>
      <c r="M10" s="49" t="s">
        <v>63</v>
      </c>
    </row>
    <row r="11" spans="1:17" ht="9" customHeight="1" x14ac:dyDescent="0.15">
      <c r="F11" s="40"/>
      <c r="G11" s="40"/>
      <c r="H11" s="42"/>
      <c r="I11" s="42"/>
      <c r="J11" s="42"/>
      <c r="K11" s="42"/>
      <c r="L11" s="42"/>
    </row>
    <row r="12" spans="1:17" ht="33.75" customHeight="1" x14ac:dyDescent="0.15">
      <c r="F12" s="40" t="s">
        <v>56</v>
      </c>
      <c r="G12" s="40"/>
      <c r="H12" s="68"/>
      <c r="I12" s="68"/>
      <c r="J12" s="68"/>
      <c r="K12" s="68"/>
      <c r="L12" s="68"/>
    </row>
    <row r="13" spans="1:17" ht="30.75" customHeight="1" x14ac:dyDescent="0.15">
      <c r="B13" t="str">
        <f>"参加者　　男子　"&amp;COUNTIF(D15:D24:J15:J24,"男")&amp;"名　　　　女子　"&amp;COUNTIF(D15:D24:J15:J24,"女")&amp;"名"</f>
        <v>参加者　　男子　0名　　　　女子　0名</v>
      </c>
    </row>
    <row r="14" spans="1:17" ht="30.75" customHeight="1" x14ac:dyDescent="0.15">
      <c r="B14" s="43" t="s">
        <v>57</v>
      </c>
      <c r="C14" s="44" t="s">
        <v>17</v>
      </c>
      <c r="D14" s="44" t="s">
        <v>61</v>
      </c>
      <c r="E14" s="44" t="s">
        <v>58</v>
      </c>
      <c r="F14" s="45" t="s">
        <v>14</v>
      </c>
      <c r="G14" s="46"/>
      <c r="H14" s="43" t="s">
        <v>57</v>
      </c>
      <c r="I14" s="44" t="s">
        <v>17</v>
      </c>
      <c r="J14" s="44" t="s">
        <v>61</v>
      </c>
      <c r="K14" s="44" t="s">
        <v>58</v>
      </c>
      <c r="L14" s="45" t="s">
        <v>14</v>
      </c>
      <c r="O14">
        <f>COUNTA(B15:B24)</f>
        <v>0</v>
      </c>
    </row>
    <row r="15" spans="1:17" ht="30.75" customHeight="1" x14ac:dyDescent="0.15">
      <c r="A15" s="58">
        <v>1</v>
      </c>
      <c r="B15" s="48"/>
      <c r="C15" s="44"/>
      <c r="D15" s="44"/>
      <c r="E15" s="64"/>
      <c r="F15" s="60" t="str">
        <f>IF(B15="","",$F$15)</f>
        <v/>
      </c>
      <c r="G15" s="59">
        <v>11</v>
      </c>
      <c r="H15" s="48"/>
      <c r="I15" s="44"/>
      <c r="J15" s="44"/>
      <c r="K15" s="64"/>
      <c r="L15" s="60" t="str">
        <f t="shared" ref="L15:L24" si="0">IF(H15="","",$F$15)</f>
        <v/>
      </c>
      <c r="O15">
        <f t="shared" ref="O15:O24" si="1">IFERROR(IF($O$14&gt;=A15,B15,VLOOKUP(P15,$G$15:$H$24,2,FALSE)),"")</f>
        <v>0</v>
      </c>
      <c r="P15">
        <f>10-O14+1</f>
        <v>11</v>
      </c>
      <c r="Q15">
        <f>IF(P15&lt;=10,C15,VLOOKUP(P15,$G$15:$I$24,3,FALSE))</f>
        <v>0</v>
      </c>
    </row>
    <row r="16" spans="1:17" ht="30.75" customHeight="1" x14ac:dyDescent="0.15">
      <c r="A16" s="58">
        <v>2</v>
      </c>
      <c r="B16" s="48"/>
      <c r="C16" s="44"/>
      <c r="D16" s="44"/>
      <c r="E16" s="64"/>
      <c r="F16" s="60" t="str">
        <f>IF(B16="","",$F$15)</f>
        <v/>
      </c>
      <c r="G16" s="59">
        <v>12</v>
      </c>
      <c r="H16" s="48"/>
      <c r="I16" s="44"/>
      <c r="J16" s="44"/>
      <c r="K16" s="64"/>
      <c r="L16" s="60" t="str">
        <f t="shared" si="0"/>
        <v/>
      </c>
      <c r="O16">
        <f t="shared" si="1"/>
        <v>0</v>
      </c>
      <c r="P16">
        <f>P15+1</f>
        <v>12</v>
      </c>
      <c r="Q16">
        <f t="shared" ref="Q16:Q26" si="2">IF(P16&lt;=10,C16,VLOOKUP(P16,$G$15:$I$24,3,FALSE))</f>
        <v>0</v>
      </c>
    </row>
    <row r="17" spans="1:17" ht="30.75" customHeight="1" x14ac:dyDescent="0.15">
      <c r="A17" s="58">
        <v>3</v>
      </c>
      <c r="B17" s="48"/>
      <c r="C17" s="44"/>
      <c r="D17" s="44"/>
      <c r="E17" s="64"/>
      <c r="F17" s="60" t="str">
        <f t="shared" ref="F17:F24" si="3">IF(B17="","",$F$15)</f>
        <v/>
      </c>
      <c r="G17" s="59">
        <v>13</v>
      </c>
      <c r="H17" s="48"/>
      <c r="I17" s="44"/>
      <c r="J17" s="44"/>
      <c r="K17" s="64"/>
      <c r="L17" s="60" t="str">
        <f t="shared" si="0"/>
        <v/>
      </c>
      <c r="O17">
        <f t="shared" si="1"/>
        <v>0</v>
      </c>
      <c r="P17">
        <f t="shared" ref="P17:P26" si="4">P16+1</f>
        <v>13</v>
      </c>
      <c r="Q17">
        <f t="shared" si="2"/>
        <v>0</v>
      </c>
    </row>
    <row r="18" spans="1:17" ht="30.75" customHeight="1" x14ac:dyDescent="0.15">
      <c r="A18" s="58">
        <v>4</v>
      </c>
      <c r="B18" s="48"/>
      <c r="C18" s="44"/>
      <c r="D18" s="44"/>
      <c r="E18" s="64"/>
      <c r="F18" s="60" t="str">
        <f t="shared" si="3"/>
        <v/>
      </c>
      <c r="G18" s="59">
        <v>14</v>
      </c>
      <c r="H18" s="48"/>
      <c r="I18" s="44"/>
      <c r="J18" s="44"/>
      <c r="K18" s="64"/>
      <c r="L18" s="60" t="str">
        <f t="shared" si="0"/>
        <v/>
      </c>
      <c r="O18">
        <f t="shared" si="1"/>
        <v>0</v>
      </c>
      <c r="P18">
        <f t="shared" si="4"/>
        <v>14</v>
      </c>
      <c r="Q18">
        <f t="shared" si="2"/>
        <v>0</v>
      </c>
    </row>
    <row r="19" spans="1:17" ht="30.75" customHeight="1" x14ac:dyDescent="0.15">
      <c r="A19" s="58">
        <v>5</v>
      </c>
      <c r="B19" s="48"/>
      <c r="C19" s="44"/>
      <c r="D19" s="44"/>
      <c r="E19" s="64"/>
      <c r="F19" s="60" t="str">
        <f t="shared" si="3"/>
        <v/>
      </c>
      <c r="G19" s="59">
        <v>15</v>
      </c>
      <c r="H19" s="48"/>
      <c r="I19" s="44"/>
      <c r="J19" s="44"/>
      <c r="K19" s="64"/>
      <c r="L19" s="60" t="str">
        <f t="shared" si="0"/>
        <v/>
      </c>
      <c r="O19">
        <f t="shared" si="1"/>
        <v>0</v>
      </c>
      <c r="P19">
        <f t="shared" si="4"/>
        <v>15</v>
      </c>
      <c r="Q19">
        <f t="shared" si="2"/>
        <v>0</v>
      </c>
    </row>
    <row r="20" spans="1:17" ht="30.75" customHeight="1" x14ac:dyDescent="0.15">
      <c r="A20" s="58">
        <v>6</v>
      </c>
      <c r="B20" s="48"/>
      <c r="C20" s="44"/>
      <c r="D20" s="44"/>
      <c r="E20" s="64"/>
      <c r="F20" s="60" t="str">
        <f t="shared" si="3"/>
        <v/>
      </c>
      <c r="G20" s="59">
        <v>16</v>
      </c>
      <c r="H20" s="48"/>
      <c r="I20" s="44"/>
      <c r="J20" s="44"/>
      <c r="K20" s="64"/>
      <c r="L20" s="60" t="str">
        <f t="shared" si="0"/>
        <v/>
      </c>
      <c r="O20">
        <f t="shared" si="1"/>
        <v>0</v>
      </c>
      <c r="P20">
        <f t="shared" si="4"/>
        <v>16</v>
      </c>
      <c r="Q20">
        <f t="shared" si="2"/>
        <v>0</v>
      </c>
    </row>
    <row r="21" spans="1:17" ht="30.75" customHeight="1" x14ac:dyDescent="0.15">
      <c r="A21" s="58">
        <v>7</v>
      </c>
      <c r="B21" s="48"/>
      <c r="C21" s="44"/>
      <c r="D21" s="44"/>
      <c r="E21" s="64"/>
      <c r="F21" s="60" t="str">
        <f t="shared" si="3"/>
        <v/>
      </c>
      <c r="G21" s="59">
        <v>17</v>
      </c>
      <c r="H21" s="48"/>
      <c r="I21" s="44"/>
      <c r="J21" s="44"/>
      <c r="K21" s="64"/>
      <c r="L21" s="60" t="str">
        <f t="shared" si="0"/>
        <v/>
      </c>
      <c r="O21">
        <f t="shared" si="1"/>
        <v>0</v>
      </c>
      <c r="P21">
        <f t="shared" si="4"/>
        <v>17</v>
      </c>
      <c r="Q21">
        <f t="shared" si="2"/>
        <v>0</v>
      </c>
    </row>
    <row r="22" spans="1:17" ht="30.75" customHeight="1" x14ac:dyDescent="0.15">
      <c r="A22" s="58">
        <v>8</v>
      </c>
      <c r="B22" s="48"/>
      <c r="C22" s="44"/>
      <c r="D22" s="44"/>
      <c r="E22" s="64"/>
      <c r="F22" s="60" t="str">
        <f t="shared" si="3"/>
        <v/>
      </c>
      <c r="G22" s="59">
        <v>18</v>
      </c>
      <c r="H22" s="48"/>
      <c r="I22" s="44"/>
      <c r="J22" s="44"/>
      <c r="K22" s="64"/>
      <c r="L22" s="60" t="str">
        <f t="shared" si="0"/>
        <v/>
      </c>
      <c r="O22">
        <f t="shared" si="1"/>
        <v>0</v>
      </c>
      <c r="P22">
        <f t="shared" si="4"/>
        <v>18</v>
      </c>
      <c r="Q22">
        <f t="shared" si="2"/>
        <v>0</v>
      </c>
    </row>
    <row r="23" spans="1:17" ht="30.75" customHeight="1" x14ac:dyDescent="0.15">
      <c r="A23" s="58">
        <v>9</v>
      </c>
      <c r="B23" s="48"/>
      <c r="C23" s="44"/>
      <c r="D23" s="44"/>
      <c r="E23" s="64"/>
      <c r="F23" s="60" t="str">
        <f t="shared" si="3"/>
        <v/>
      </c>
      <c r="G23" s="59">
        <v>19</v>
      </c>
      <c r="H23" s="48"/>
      <c r="I23" s="44"/>
      <c r="J23" s="44"/>
      <c r="K23" s="64"/>
      <c r="L23" s="60" t="str">
        <f t="shared" si="0"/>
        <v/>
      </c>
      <c r="O23">
        <f t="shared" si="1"/>
        <v>0</v>
      </c>
      <c r="P23">
        <f t="shared" si="4"/>
        <v>19</v>
      </c>
      <c r="Q23">
        <f t="shared" si="2"/>
        <v>0</v>
      </c>
    </row>
    <row r="24" spans="1:17" ht="30.75" customHeight="1" x14ac:dyDescent="0.15">
      <c r="A24" s="58">
        <v>10</v>
      </c>
      <c r="B24" s="48"/>
      <c r="C24" s="44"/>
      <c r="D24" s="44"/>
      <c r="E24" s="64"/>
      <c r="F24" s="60" t="str">
        <f t="shared" si="3"/>
        <v/>
      </c>
      <c r="G24" s="59">
        <v>20</v>
      </c>
      <c r="H24" s="48"/>
      <c r="I24" s="44"/>
      <c r="J24" s="44"/>
      <c r="K24" s="64"/>
      <c r="L24" s="60" t="str">
        <f t="shared" si="0"/>
        <v/>
      </c>
      <c r="O24">
        <f t="shared" si="1"/>
        <v>0</v>
      </c>
      <c r="P24">
        <f t="shared" si="4"/>
        <v>20</v>
      </c>
      <c r="Q24">
        <f t="shared" si="2"/>
        <v>0</v>
      </c>
    </row>
    <row r="25" spans="1:17" x14ac:dyDescent="0.15">
      <c r="B25" s="69" t="s">
        <v>62</v>
      </c>
      <c r="C25" s="69"/>
      <c r="D25" s="69"/>
      <c r="E25" s="69"/>
      <c r="F25" s="69"/>
      <c r="G25" s="69"/>
      <c r="H25" s="69"/>
      <c r="I25" s="69"/>
      <c r="J25" s="69"/>
      <c r="K25" s="69"/>
      <c r="L25" s="69"/>
      <c r="O25" t="e">
        <f>VLOOKUP(P25,$G$15:$H$24,2,FALSE)</f>
        <v>#N/A</v>
      </c>
      <c r="P25">
        <f t="shared" si="4"/>
        <v>21</v>
      </c>
      <c r="Q25" t="e">
        <f t="shared" si="2"/>
        <v>#N/A</v>
      </c>
    </row>
    <row r="26" spans="1:17" x14ac:dyDescent="0.15">
      <c r="O26" t="e">
        <f>VLOOKUP(P26,$G$15:$H$24,2,FALSE)</f>
        <v>#N/A</v>
      </c>
      <c r="P26">
        <f t="shared" si="4"/>
        <v>22</v>
      </c>
      <c r="Q26" t="e">
        <f t="shared" si="2"/>
        <v>#N/A</v>
      </c>
    </row>
    <row r="27" spans="1:17" ht="27.75" customHeight="1" x14ac:dyDescent="0.15">
      <c r="B27" s="47" t="s">
        <v>59</v>
      </c>
      <c r="C27" s="52"/>
      <c r="D27" s="65"/>
      <c r="E27" s="66"/>
      <c r="F27" s="66"/>
      <c r="G27" s="67"/>
      <c r="H27" s="51"/>
      <c r="I27" s="51"/>
      <c r="J27" s="51"/>
      <c r="K27" s="51"/>
      <c r="L27" s="51"/>
    </row>
    <row r="28" spans="1:17" ht="27.75" customHeight="1" x14ac:dyDescent="0.15">
      <c r="B28" s="47" t="s">
        <v>59</v>
      </c>
      <c r="C28" s="52"/>
      <c r="D28" s="65"/>
      <c r="E28" s="66"/>
      <c r="F28" s="66"/>
      <c r="G28" s="67"/>
      <c r="H28" s="51"/>
      <c r="I28" s="51"/>
      <c r="J28" s="51"/>
      <c r="K28" s="51"/>
      <c r="L28" s="51"/>
    </row>
    <row r="29" spans="1:17" ht="27.75" customHeight="1" x14ac:dyDescent="0.15">
      <c r="B29" s="47" t="s">
        <v>59</v>
      </c>
      <c r="C29" s="52"/>
      <c r="D29" s="65"/>
      <c r="E29" s="66"/>
      <c r="F29" s="66"/>
      <c r="G29" s="67"/>
      <c r="H29" s="51"/>
      <c r="I29" s="51"/>
      <c r="J29" s="51"/>
      <c r="K29" s="51"/>
      <c r="L29" s="51"/>
    </row>
    <row r="30" spans="1:17" ht="27.75" customHeight="1" x14ac:dyDescent="0.15">
      <c r="B30" s="47" t="s">
        <v>59</v>
      </c>
      <c r="C30" s="52"/>
      <c r="D30" s="65"/>
      <c r="E30" s="66"/>
      <c r="F30" s="66"/>
      <c r="G30" s="67"/>
      <c r="H30" s="50"/>
      <c r="I30" s="50"/>
      <c r="J30" s="50"/>
      <c r="K30" s="50"/>
      <c r="L30" s="50"/>
    </row>
    <row r="31" spans="1:17" ht="27.75" customHeight="1" x14ac:dyDescent="0.15">
      <c r="B31" s="47" t="s">
        <v>59</v>
      </c>
      <c r="C31" s="52"/>
      <c r="D31" s="65"/>
      <c r="E31" s="66"/>
      <c r="F31" s="66"/>
      <c r="G31" s="67"/>
      <c r="H31" s="50"/>
      <c r="I31" s="50"/>
      <c r="J31" s="50"/>
      <c r="K31" s="50"/>
      <c r="L31" s="50"/>
    </row>
    <row r="32" spans="1:17" x14ac:dyDescent="0.15">
      <c r="B32" t="s">
        <v>60</v>
      </c>
    </row>
  </sheetData>
  <mergeCells count="16">
    <mergeCell ref="A1:D1"/>
    <mergeCell ref="A7:I7"/>
    <mergeCell ref="D27:G27"/>
    <mergeCell ref="B2:L2"/>
    <mergeCell ref="B3:L3"/>
    <mergeCell ref="A4:E4"/>
    <mergeCell ref="A5:E5"/>
    <mergeCell ref="A8:E8"/>
    <mergeCell ref="F8:K8"/>
    <mergeCell ref="D30:G30"/>
    <mergeCell ref="D31:G31"/>
    <mergeCell ref="D29:G29"/>
    <mergeCell ref="D28:G28"/>
    <mergeCell ref="H10:L10"/>
    <mergeCell ref="H12:L12"/>
    <mergeCell ref="B25:L25"/>
  </mergeCells>
  <phoneticPr fontId="1"/>
  <dataValidations count="4">
    <dataValidation type="list" allowBlank="1" showInputMessage="1" showErrorMessage="1" sqref="C15:C24 I15:I24" xr:uid="{00000000-0002-0000-0000-000000000000}">
      <formula1>"1,2,3"</formula1>
    </dataValidation>
    <dataValidation type="list" allowBlank="1" showInputMessage="1" showErrorMessage="1" sqref="D15:D24 J15:J24" xr:uid="{00000000-0002-0000-0000-000001000000}">
      <formula1>"男,女"</formula1>
    </dataValidation>
    <dataValidation type="list" allowBlank="1" showInputMessage="1" showErrorMessage="1" sqref="E15:E24 K15:K24" xr:uid="{00000000-0002-0000-0000-000002000000}">
      <formula1>"A,B,C,D,E,F,G,H"</formula1>
    </dataValidation>
    <dataValidation type="list" allowBlank="1" showInputMessage="1" showErrorMessage="1" sqref="C27:C31" xr:uid="{00000000-0002-0000-0000-000003000000}">
      <formula1>"○"</formula1>
    </dataValidation>
  </dataValidations>
  <printOptions horizontalCentered="1"/>
  <pageMargins left="0.31496062992125984" right="0.31496062992125984"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7"/>
  <sheetViews>
    <sheetView topLeftCell="A19" workbookViewId="0">
      <selection activeCell="C17" sqref="C17"/>
    </sheetView>
  </sheetViews>
  <sheetFormatPr defaultColWidth="9" defaultRowHeight="13.5" x14ac:dyDescent="0.15"/>
  <cols>
    <col min="1" max="2" width="4.5" style="1" customWidth="1"/>
    <col min="3" max="3" width="15" style="1" customWidth="1"/>
    <col min="4" max="16384" width="9" style="1"/>
  </cols>
  <sheetData>
    <row r="1" spans="1:10" ht="15" customHeight="1" x14ac:dyDescent="0.15">
      <c r="A1" s="89" t="s">
        <v>48</v>
      </c>
      <c r="B1" s="90"/>
      <c r="C1" s="90"/>
      <c r="D1" s="90"/>
      <c r="E1" s="90"/>
      <c r="F1" s="90"/>
      <c r="G1" s="90"/>
      <c r="H1" s="90"/>
      <c r="I1" s="90"/>
      <c r="J1" s="91"/>
    </row>
    <row r="2" spans="1:10" ht="26.25" customHeight="1" x14ac:dyDescent="0.15">
      <c r="A2" s="92"/>
      <c r="B2" s="93"/>
      <c r="C2" s="93"/>
      <c r="D2" s="93"/>
      <c r="E2" s="93"/>
      <c r="F2" s="93"/>
      <c r="G2" s="93"/>
      <c r="H2" s="93"/>
      <c r="I2" s="93"/>
      <c r="J2" s="94"/>
    </row>
    <row r="3" spans="1:10" ht="45" customHeight="1" x14ac:dyDescent="0.15">
      <c r="A3" s="74" t="s">
        <v>47</v>
      </c>
      <c r="B3" s="83"/>
      <c r="C3" s="37" t="s">
        <v>14</v>
      </c>
      <c r="D3" s="99" t="str">
        <f>申込書!$F$8&amp;申込書!$L$8</f>
        <v>高等学校</v>
      </c>
      <c r="E3" s="100"/>
      <c r="F3" s="100"/>
      <c r="G3" s="100"/>
      <c r="H3" s="100"/>
      <c r="I3" s="100"/>
      <c r="J3" s="101"/>
    </row>
    <row r="4" spans="1:10" ht="45" customHeight="1" x14ac:dyDescent="0.15">
      <c r="A4" s="75"/>
      <c r="B4" s="84"/>
      <c r="C4" s="31" t="s">
        <v>46</v>
      </c>
      <c r="D4" s="102">
        <f>申込書!H12</f>
        <v>0</v>
      </c>
      <c r="E4" s="103"/>
      <c r="F4" s="103"/>
      <c r="G4" s="103"/>
      <c r="H4" s="103"/>
      <c r="I4" s="103"/>
      <c r="J4" s="104"/>
    </row>
    <row r="5" spans="1:10" ht="45" customHeight="1" x14ac:dyDescent="0.15">
      <c r="A5" s="76"/>
      <c r="B5" s="85"/>
      <c r="C5" s="30" t="s">
        <v>45</v>
      </c>
      <c r="D5" s="86"/>
      <c r="E5" s="87"/>
      <c r="F5" s="87"/>
      <c r="G5" s="87"/>
      <c r="H5" s="87"/>
      <c r="I5" s="87"/>
      <c r="J5" s="38" t="s">
        <v>49</v>
      </c>
    </row>
    <row r="6" spans="1:10" ht="30" customHeight="1" x14ac:dyDescent="0.15">
      <c r="A6" s="74" t="s">
        <v>44</v>
      </c>
      <c r="B6" s="83" t="s">
        <v>43</v>
      </c>
      <c r="C6" s="36" t="s">
        <v>42</v>
      </c>
      <c r="D6" s="28"/>
      <c r="E6" s="28"/>
      <c r="F6" s="28"/>
      <c r="G6" s="28"/>
      <c r="H6" s="28"/>
      <c r="I6" s="28"/>
      <c r="J6" s="27"/>
    </row>
    <row r="7" spans="1:10" ht="30" customHeight="1" x14ac:dyDescent="0.15">
      <c r="A7" s="75"/>
      <c r="B7" s="84"/>
      <c r="C7" s="23" t="s">
        <v>41</v>
      </c>
      <c r="D7" s="3"/>
      <c r="E7" s="3"/>
      <c r="F7" s="3"/>
      <c r="G7" s="3"/>
      <c r="H7" s="3"/>
      <c r="I7" s="3"/>
      <c r="J7" s="35"/>
    </row>
    <row r="8" spans="1:10" ht="37.5" customHeight="1" x14ac:dyDescent="0.15">
      <c r="A8" s="76"/>
      <c r="B8" s="85"/>
      <c r="C8" s="34" t="s">
        <v>40</v>
      </c>
      <c r="D8" s="20"/>
      <c r="E8" s="20"/>
      <c r="F8" s="20"/>
      <c r="G8" s="20"/>
      <c r="H8" s="20"/>
      <c r="I8" s="20"/>
      <c r="J8" s="19"/>
    </row>
    <row r="9" spans="1:10" ht="45" customHeight="1" x14ac:dyDescent="0.15">
      <c r="A9" s="74" t="s">
        <v>39</v>
      </c>
      <c r="B9" s="83" t="s">
        <v>38</v>
      </c>
      <c r="C9" s="28"/>
      <c r="D9" s="80">
        <v>44711</v>
      </c>
      <c r="E9" s="80"/>
      <c r="F9" s="80"/>
      <c r="G9" s="53" t="s">
        <v>66</v>
      </c>
      <c r="H9" s="28"/>
      <c r="I9" s="28"/>
      <c r="J9" s="27"/>
    </row>
    <row r="10" spans="1:10" ht="45" customHeight="1" x14ac:dyDescent="0.15">
      <c r="A10" s="76"/>
      <c r="B10" s="85"/>
      <c r="C10" s="33"/>
      <c r="D10" s="81">
        <v>44712</v>
      </c>
      <c r="E10" s="81"/>
      <c r="F10" s="81"/>
      <c r="G10" s="54" t="s">
        <v>67</v>
      </c>
      <c r="H10" s="33"/>
      <c r="I10" s="55">
        <f>(D10-D9)+1</f>
        <v>2</v>
      </c>
      <c r="J10" s="32" t="s">
        <v>37</v>
      </c>
    </row>
    <row r="11" spans="1:10" ht="41.25" customHeight="1" x14ac:dyDescent="0.15">
      <c r="A11" s="74" t="s">
        <v>36</v>
      </c>
      <c r="B11" s="83" t="s">
        <v>35</v>
      </c>
      <c r="C11" s="31" t="s">
        <v>34</v>
      </c>
      <c r="D11" s="96" t="s">
        <v>33</v>
      </c>
      <c r="E11" s="97"/>
      <c r="F11" s="97"/>
      <c r="G11" s="97"/>
      <c r="H11" s="97"/>
      <c r="I11" s="97"/>
      <c r="J11" s="98"/>
    </row>
    <row r="12" spans="1:10" ht="41.25" customHeight="1" x14ac:dyDescent="0.15">
      <c r="A12" s="76"/>
      <c r="B12" s="85"/>
      <c r="C12" s="30" t="s">
        <v>32</v>
      </c>
      <c r="D12" s="96" t="s">
        <v>28</v>
      </c>
      <c r="E12" s="97"/>
      <c r="F12" s="97"/>
      <c r="G12" s="97"/>
      <c r="H12" s="97"/>
      <c r="I12" s="97"/>
      <c r="J12" s="98"/>
    </row>
    <row r="13" spans="1:10" x14ac:dyDescent="0.15">
      <c r="A13" s="29"/>
      <c r="B13" s="28"/>
      <c r="C13" s="28"/>
      <c r="D13" s="28"/>
      <c r="E13" s="28"/>
      <c r="F13" s="28"/>
      <c r="G13" s="28"/>
      <c r="H13" s="28"/>
      <c r="I13" s="28"/>
      <c r="J13" s="27"/>
    </row>
    <row r="14" spans="1:10" s="6" customFormat="1" ht="14.25" x14ac:dyDescent="0.15">
      <c r="A14" s="24"/>
      <c r="B14" s="23"/>
      <c r="C14" s="23" t="s">
        <v>31</v>
      </c>
      <c r="D14" s="23"/>
      <c r="E14" s="23"/>
      <c r="F14" s="23"/>
      <c r="G14" s="23"/>
      <c r="H14" s="23"/>
      <c r="I14" s="23"/>
      <c r="J14" s="22"/>
    </row>
    <row r="15" spans="1:10" s="6" customFormat="1" ht="14.25" x14ac:dyDescent="0.15">
      <c r="A15" s="24"/>
      <c r="B15" s="23"/>
      <c r="C15" s="23"/>
      <c r="D15" s="23"/>
      <c r="E15" s="23"/>
      <c r="F15" s="23"/>
      <c r="G15" s="23"/>
      <c r="H15" s="23"/>
      <c r="I15" s="23"/>
      <c r="J15" s="22"/>
    </row>
    <row r="16" spans="1:10" s="6" customFormat="1" ht="14.25" x14ac:dyDescent="0.15">
      <c r="A16" s="24"/>
      <c r="B16" s="23"/>
      <c r="C16" s="82" t="s">
        <v>71</v>
      </c>
      <c r="D16" s="82"/>
      <c r="E16" s="57" t="s">
        <v>68</v>
      </c>
      <c r="F16" s="56"/>
      <c r="G16" s="23"/>
      <c r="H16" s="23"/>
      <c r="I16" s="23"/>
      <c r="J16" s="22"/>
    </row>
    <row r="17" spans="1:10" s="6" customFormat="1" ht="14.25" x14ac:dyDescent="0.15">
      <c r="A17" s="24"/>
      <c r="B17" s="23"/>
      <c r="C17" s="23"/>
      <c r="D17" s="23"/>
      <c r="E17" s="23"/>
      <c r="F17" s="23"/>
      <c r="G17" s="23"/>
      <c r="H17" s="23"/>
      <c r="I17" s="23"/>
      <c r="J17" s="22"/>
    </row>
    <row r="18" spans="1:10" s="6" customFormat="1" ht="14.25" x14ac:dyDescent="0.15">
      <c r="A18" s="24"/>
      <c r="B18" s="23" t="s">
        <v>30</v>
      </c>
      <c r="C18" s="23"/>
      <c r="D18" s="23"/>
      <c r="E18" s="23"/>
      <c r="F18" s="23"/>
      <c r="G18" s="23"/>
      <c r="H18" s="23"/>
      <c r="I18" s="23"/>
      <c r="J18" s="22"/>
    </row>
    <row r="19" spans="1:10" s="6" customFormat="1" ht="14.25" x14ac:dyDescent="0.15">
      <c r="A19" s="24"/>
      <c r="B19" s="23"/>
      <c r="C19" s="23"/>
      <c r="D19" s="23"/>
      <c r="E19" s="23"/>
      <c r="F19" s="23"/>
      <c r="G19" s="23"/>
      <c r="H19" s="23"/>
      <c r="I19" s="23"/>
      <c r="J19" s="22"/>
    </row>
    <row r="20" spans="1:10" s="6" customFormat="1" ht="14.25" x14ac:dyDescent="0.15">
      <c r="A20" s="24"/>
      <c r="B20" s="23" t="s">
        <v>29</v>
      </c>
      <c r="C20" s="23"/>
      <c r="D20" s="23"/>
      <c r="E20" s="23"/>
      <c r="F20" s="23"/>
      <c r="G20" s="23"/>
      <c r="H20" s="23"/>
      <c r="I20" s="23"/>
      <c r="J20" s="22"/>
    </row>
    <row r="21" spans="1:10" s="6" customFormat="1" ht="14.25" x14ac:dyDescent="0.15">
      <c r="A21" s="24"/>
      <c r="B21" s="95" t="s">
        <v>28</v>
      </c>
      <c r="C21" s="95"/>
      <c r="D21" s="95"/>
      <c r="E21" s="23"/>
      <c r="F21" s="23"/>
      <c r="G21" s="23"/>
      <c r="H21" s="23"/>
      <c r="I21" s="23"/>
      <c r="J21" s="22"/>
    </row>
    <row r="22" spans="1:10" s="6" customFormat="1" ht="14.25" x14ac:dyDescent="0.15">
      <c r="A22" s="24"/>
      <c r="B22" s="95"/>
      <c r="C22" s="95"/>
      <c r="D22" s="95"/>
      <c r="E22" s="23"/>
      <c r="F22" s="23"/>
      <c r="G22" s="23"/>
      <c r="H22" s="23"/>
      <c r="I22" s="23"/>
      <c r="J22" s="22"/>
    </row>
    <row r="23" spans="1:10" s="6" customFormat="1" ht="14.25" x14ac:dyDescent="0.15">
      <c r="A23" s="24"/>
      <c r="B23" s="95"/>
      <c r="C23" s="95"/>
      <c r="D23" s="95"/>
      <c r="E23" s="26" t="s">
        <v>27</v>
      </c>
      <c r="F23" s="23"/>
      <c r="G23" s="23"/>
      <c r="H23" s="23"/>
      <c r="I23" s="23"/>
      <c r="J23" s="22"/>
    </row>
    <row r="24" spans="1:10" s="6" customFormat="1" ht="14.25" x14ac:dyDescent="0.15">
      <c r="A24" s="24"/>
      <c r="B24" s="23"/>
      <c r="C24" s="23"/>
      <c r="D24" s="23"/>
      <c r="E24" s="23"/>
      <c r="F24" s="23"/>
      <c r="G24" s="23"/>
      <c r="H24" s="23"/>
      <c r="I24" s="23"/>
      <c r="J24" s="22"/>
    </row>
    <row r="25" spans="1:10" s="6" customFormat="1" ht="14.25" x14ac:dyDescent="0.15">
      <c r="A25" s="24"/>
      <c r="B25" s="23"/>
      <c r="C25" s="23"/>
      <c r="D25" s="23"/>
      <c r="E25" s="23"/>
      <c r="F25" s="23"/>
      <c r="G25" s="23"/>
      <c r="H25" s="23"/>
      <c r="I25" s="23"/>
      <c r="J25" s="22"/>
    </row>
    <row r="26" spans="1:10" s="6" customFormat="1" ht="14.25" x14ac:dyDescent="0.15">
      <c r="A26" s="24"/>
      <c r="B26" s="23"/>
      <c r="C26" s="23"/>
      <c r="D26" s="23"/>
      <c r="E26" s="25" t="s">
        <v>26</v>
      </c>
      <c r="F26" s="78"/>
      <c r="G26" s="78"/>
      <c r="H26" s="78"/>
      <c r="I26" s="78"/>
      <c r="J26" s="79"/>
    </row>
    <row r="27" spans="1:10" s="6" customFormat="1" ht="14.25" x14ac:dyDescent="0.15">
      <c r="A27" s="24"/>
      <c r="B27" s="23"/>
      <c r="C27" s="23"/>
      <c r="D27" s="23"/>
      <c r="E27" s="23"/>
      <c r="F27" s="78"/>
      <c r="G27" s="78"/>
      <c r="H27" s="78"/>
      <c r="I27" s="78"/>
      <c r="J27" s="79"/>
    </row>
    <row r="28" spans="1:10" s="6" customFormat="1" ht="14.25" x14ac:dyDescent="0.15">
      <c r="A28" s="24"/>
      <c r="B28" s="23"/>
      <c r="C28" s="23"/>
      <c r="D28" s="23"/>
      <c r="E28" s="25" t="s">
        <v>14</v>
      </c>
      <c r="F28" s="77" t="str">
        <f>D3</f>
        <v>高等学校</v>
      </c>
      <c r="G28" s="77"/>
      <c r="H28" s="77"/>
      <c r="I28" s="77"/>
      <c r="J28" s="22"/>
    </row>
    <row r="29" spans="1:10" s="6" customFormat="1" ht="14.25" x14ac:dyDescent="0.15">
      <c r="A29" s="24"/>
      <c r="B29" s="23"/>
      <c r="C29" s="23"/>
      <c r="D29" s="23"/>
      <c r="E29" s="23"/>
      <c r="F29" s="77"/>
      <c r="G29" s="77"/>
      <c r="H29" s="77"/>
      <c r="I29" s="77"/>
      <c r="J29" s="22"/>
    </row>
    <row r="30" spans="1:10" s="6" customFormat="1" ht="14.25" x14ac:dyDescent="0.15">
      <c r="A30" s="24"/>
      <c r="B30" s="23"/>
      <c r="C30" s="23"/>
      <c r="D30" s="23"/>
      <c r="E30" s="23"/>
      <c r="F30" s="23"/>
      <c r="G30" s="23"/>
      <c r="H30" s="23"/>
      <c r="I30" s="23"/>
      <c r="J30" s="22"/>
    </row>
    <row r="31" spans="1:10" s="6" customFormat="1" ht="14.25" x14ac:dyDescent="0.15">
      <c r="A31" s="24"/>
      <c r="B31" s="23"/>
      <c r="C31" s="23"/>
      <c r="D31" s="23"/>
      <c r="E31" s="23" t="s">
        <v>25</v>
      </c>
      <c r="F31" s="23"/>
      <c r="G31" s="105">
        <f>申込書!H10</f>
        <v>0</v>
      </c>
      <c r="H31" s="105"/>
      <c r="I31" s="105"/>
      <c r="J31" s="22"/>
    </row>
    <row r="32" spans="1:10" s="6" customFormat="1" ht="14.25" x14ac:dyDescent="0.15">
      <c r="A32" s="24"/>
      <c r="B32" s="23"/>
      <c r="C32" s="23"/>
      <c r="D32" s="23"/>
      <c r="E32" s="23"/>
      <c r="F32" s="23"/>
      <c r="G32" s="105"/>
      <c r="H32" s="105"/>
      <c r="I32" s="105"/>
      <c r="J32" s="22" t="s">
        <v>24</v>
      </c>
    </row>
    <row r="33" spans="1:10" x14ac:dyDescent="0.15">
      <c r="A33" s="21"/>
      <c r="B33" s="20"/>
      <c r="C33" s="20"/>
      <c r="D33" s="20"/>
      <c r="E33" s="20"/>
      <c r="F33" s="20"/>
      <c r="G33" s="20"/>
      <c r="H33" s="20"/>
      <c r="I33" s="20"/>
      <c r="J33" s="19"/>
    </row>
    <row r="34" spans="1:10" s="6" customFormat="1" ht="22.5" customHeight="1" x14ac:dyDescent="0.15">
      <c r="A34" s="88" t="s">
        <v>23</v>
      </c>
      <c r="B34" s="88"/>
    </row>
    <row r="35" spans="1:10" s="6" customFormat="1" ht="18.75" customHeight="1" x14ac:dyDescent="0.15">
      <c r="B35" s="18">
        <v>1</v>
      </c>
      <c r="C35" s="6" t="s">
        <v>22</v>
      </c>
    </row>
    <row r="36" spans="1:10" s="6" customFormat="1" ht="18.75" customHeight="1" x14ac:dyDescent="0.15">
      <c r="B36" s="18">
        <v>2</v>
      </c>
      <c r="C36" s="6" t="s">
        <v>21</v>
      </c>
    </row>
    <row r="37" spans="1:10" s="6" customFormat="1" ht="18.75" customHeight="1" x14ac:dyDescent="0.15">
      <c r="B37" s="18">
        <v>3</v>
      </c>
      <c r="C37" s="6" t="s">
        <v>20</v>
      </c>
    </row>
  </sheetData>
  <mergeCells count="23">
    <mergeCell ref="D5:I5"/>
    <mergeCell ref="A34:B34"/>
    <mergeCell ref="A1:J2"/>
    <mergeCell ref="B21:D21"/>
    <mergeCell ref="B22:D22"/>
    <mergeCell ref="B23:D23"/>
    <mergeCell ref="D11:J11"/>
    <mergeCell ref="D3:J3"/>
    <mergeCell ref="D4:J4"/>
    <mergeCell ref="D12:J12"/>
    <mergeCell ref="G31:I32"/>
    <mergeCell ref="A11:A12"/>
    <mergeCell ref="B9:B10"/>
    <mergeCell ref="B11:B12"/>
    <mergeCell ref="A3:B5"/>
    <mergeCell ref="A6:A8"/>
    <mergeCell ref="F28:I29"/>
    <mergeCell ref="F26:J27"/>
    <mergeCell ref="A9:A10"/>
    <mergeCell ref="D9:F9"/>
    <mergeCell ref="D10:F10"/>
    <mergeCell ref="C16:D16"/>
    <mergeCell ref="B6:B8"/>
  </mergeCells>
  <phoneticPr fontI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8"/>
  <sheetViews>
    <sheetView workbookViewId="0">
      <selection activeCell="A6" sqref="A6:B6"/>
    </sheetView>
  </sheetViews>
  <sheetFormatPr defaultColWidth="9"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46" t="s">
        <v>14</v>
      </c>
      <c r="B1" s="146"/>
      <c r="C1" s="148" t="str">
        <f>利用証明書!D3</f>
        <v>高等学校</v>
      </c>
      <c r="D1" s="148"/>
      <c r="E1" s="148"/>
      <c r="F1" s="148"/>
      <c r="G1" s="148"/>
      <c r="H1" s="12"/>
      <c r="I1" s="11"/>
      <c r="J1" s="116" t="s">
        <v>65</v>
      </c>
      <c r="K1" s="116"/>
      <c r="L1" s="116"/>
      <c r="M1" s="116"/>
      <c r="N1" s="116"/>
      <c r="O1" s="116"/>
      <c r="P1" s="11"/>
      <c r="Q1" s="11"/>
      <c r="R1" s="11"/>
    </row>
    <row r="2" spans="1:18" ht="13.5" customHeight="1" x14ac:dyDescent="0.2">
      <c r="A2" s="147"/>
      <c r="B2" s="147"/>
      <c r="C2" s="149"/>
      <c r="D2" s="149"/>
      <c r="E2" s="149"/>
      <c r="F2" s="149"/>
      <c r="G2" s="149"/>
      <c r="H2" s="12"/>
      <c r="I2" s="11"/>
      <c r="J2" s="116"/>
      <c r="K2" s="116"/>
      <c r="L2" s="116"/>
      <c r="M2" s="116"/>
      <c r="N2" s="116"/>
      <c r="O2" s="116"/>
      <c r="P2" s="109" t="s">
        <v>64</v>
      </c>
      <c r="Q2" s="112">
        <f>利用証明書!D9</f>
        <v>44711</v>
      </c>
      <c r="R2" s="113"/>
    </row>
    <row r="3" spans="1:18" ht="14.25" thickBot="1" x14ac:dyDescent="0.2">
      <c r="D3" s="2"/>
      <c r="E3" s="2"/>
      <c r="F3" s="2"/>
      <c r="G3" s="2"/>
      <c r="H3" s="2"/>
      <c r="I3" s="2"/>
      <c r="J3" s="2"/>
      <c r="K3" s="2"/>
      <c r="L3" s="2"/>
      <c r="M3" s="2"/>
      <c r="N3" s="2"/>
      <c r="O3" s="2"/>
      <c r="P3" s="110"/>
      <c r="Q3" s="114"/>
      <c r="R3" s="115"/>
    </row>
    <row r="4" spans="1:18" ht="22.5" customHeight="1" x14ac:dyDescent="0.15">
      <c r="A4" s="134" t="s">
        <v>3</v>
      </c>
      <c r="B4" s="135"/>
      <c r="C4" s="138" t="s">
        <v>0</v>
      </c>
      <c r="D4" s="139"/>
      <c r="E4" s="140"/>
      <c r="F4" s="130" t="s">
        <v>9</v>
      </c>
      <c r="G4" s="14" t="s">
        <v>15</v>
      </c>
      <c r="H4" s="130" t="s">
        <v>17</v>
      </c>
      <c r="I4" s="107" t="s">
        <v>2</v>
      </c>
      <c r="J4" s="107"/>
      <c r="K4" s="107"/>
      <c r="L4" s="108"/>
      <c r="M4" s="138" t="s">
        <v>1</v>
      </c>
      <c r="N4" s="140"/>
      <c r="O4" s="152" t="s">
        <v>6</v>
      </c>
      <c r="P4" s="135"/>
      <c r="Q4" s="135"/>
      <c r="R4" s="153"/>
    </row>
    <row r="5" spans="1:18" ht="22.5" customHeight="1" thickBot="1" x14ac:dyDescent="0.2">
      <c r="A5" s="136"/>
      <c r="B5" s="137"/>
      <c r="C5" s="141"/>
      <c r="D5" s="142"/>
      <c r="E5" s="143"/>
      <c r="F5" s="131"/>
      <c r="G5" s="7" t="s">
        <v>16</v>
      </c>
      <c r="H5" s="131"/>
      <c r="I5" s="142" t="s">
        <v>4</v>
      </c>
      <c r="J5" s="142"/>
      <c r="K5" s="150" t="s">
        <v>5</v>
      </c>
      <c r="L5" s="151"/>
      <c r="M5" s="141"/>
      <c r="N5" s="143"/>
      <c r="O5" s="154"/>
      <c r="P5" s="137"/>
      <c r="Q5" s="137"/>
      <c r="R5" s="155"/>
    </row>
    <row r="6" spans="1:18" ht="27" customHeight="1" x14ac:dyDescent="0.15">
      <c r="A6" s="132">
        <f>申込書!O15</f>
        <v>0</v>
      </c>
      <c r="B6" s="133"/>
      <c r="C6" s="122"/>
      <c r="D6" s="123"/>
      <c r="E6" s="15" t="str">
        <f>IF(OR(C6=0,C6=""),"（   歳）",INT(YEARFRAC($Q$2,C6)))</f>
        <v>（   歳）</v>
      </c>
      <c r="F6" s="13" t="str">
        <f>IF(A6=0,"",IF(COUNTIF(申込書!$B$15:$B$24,A6)+COUNTIF(申込書!$H$15:$H$24,A6)=1,"①","②"))</f>
        <v/>
      </c>
      <c r="G6" s="13"/>
      <c r="H6" s="61">
        <f>申込書!Q15</f>
        <v>0</v>
      </c>
      <c r="I6" s="121"/>
      <c r="J6" s="121"/>
      <c r="K6" s="119"/>
      <c r="L6" s="119"/>
      <c r="M6" s="121"/>
      <c r="N6" s="121"/>
      <c r="O6" s="119"/>
      <c r="P6" s="119"/>
      <c r="Q6" s="119"/>
      <c r="R6" s="120"/>
    </row>
    <row r="7" spans="1:18" ht="27" customHeight="1" x14ac:dyDescent="0.15">
      <c r="A7" s="126">
        <f>申込書!O16</f>
        <v>0</v>
      </c>
      <c r="B7" s="127"/>
      <c r="C7" s="122"/>
      <c r="D7" s="123"/>
      <c r="E7" s="15" t="str">
        <f t="shared" ref="E7:E17" si="0">IF(OR(C7=0,C7=""),"（   歳）",INT(YEARFRAC($Q$2,C7)))</f>
        <v>（   歳）</v>
      </c>
      <c r="F7" s="13" t="str">
        <f>IF(A7=0,"",IF(COUNTIF(申込書!$B$15:$B$24,A7)+COUNTIF(申込書!$H$15:$H$24,A7)=1,"①","②"))</f>
        <v/>
      </c>
      <c r="G7" s="4"/>
      <c r="H7" s="62">
        <f>申込書!Q16</f>
        <v>0</v>
      </c>
      <c r="I7" s="106"/>
      <c r="J7" s="106"/>
      <c r="K7" s="106"/>
      <c r="L7" s="106"/>
      <c r="M7" s="106"/>
      <c r="N7" s="106"/>
      <c r="O7" s="106"/>
      <c r="P7" s="106"/>
      <c r="Q7" s="106"/>
      <c r="R7" s="111"/>
    </row>
    <row r="8" spans="1:18" ht="27" customHeight="1" x14ac:dyDescent="0.15">
      <c r="A8" s="126">
        <f>申込書!O17</f>
        <v>0</v>
      </c>
      <c r="B8" s="127"/>
      <c r="C8" s="122"/>
      <c r="D8" s="123"/>
      <c r="E8" s="15" t="str">
        <f t="shared" si="0"/>
        <v>（   歳）</v>
      </c>
      <c r="F8" s="13" t="str">
        <f>IF(A8=0,"",IF(COUNTIF(申込書!$B$15:$B$24,A8)+COUNTIF(申込書!$H$15:$H$24,A8)=1,"①","②"))</f>
        <v/>
      </c>
      <c r="G8" s="4"/>
      <c r="H8" s="62">
        <f>申込書!Q17</f>
        <v>0</v>
      </c>
      <c r="I8" s="106"/>
      <c r="J8" s="106"/>
      <c r="K8" s="106"/>
      <c r="L8" s="106"/>
      <c r="M8" s="106"/>
      <c r="N8" s="106"/>
      <c r="O8" s="106"/>
      <c r="P8" s="106"/>
      <c r="Q8" s="106"/>
      <c r="R8" s="111"/>
    </row>
    <row r="9" spans="1:18" ht="27" customHeight="1" x14ac:dyDescent="0.15">
      <c r="A9" s="126">
        <f>申込書!O18</f>
        <v>0</v>
      </c>
      <c r="B9" s="127"/>
      <c r="C9" s="122"/>
      <c r="D9" s="123"/>
      <c r="E9" s="15" t="str">
        <f t="shared" si="0"/>
        <v>（   歳）</v>
      </c>
      <c r="F9" s="13" t="str">
        <f>IF(A9=0,"",IF(COUNTIF(申込書!$B$15:$B$24,A9)+COUNTIF(申込書!$H$15:$H$24,A9)=1,"①","②"))</f>
        <v/>
      </c>
      <c r="G9" s="4"/>
      <c r="H9" s="62">
        <f>申込書!Q18</f>
        <v>0</v>
      </c>
      <c r="I9" s="106"/>
      <c r="J9" s="106"/>
      <c r="K9" s="106"/>
      <c r="L9" s="106"/>
      <c r="M9" s="106"/>
      <c r="N9" s="106"/>
      <c r="O9" s="106"/>
      <c r="P9" s="106"/>
      <c r="Q9" s="106"/>
      <c r="R9" s="111"/>
    </row>
    <row r="10" spans="1:18" ht="27" customHeight="1" x14ac:dyDescent="0.15">
      <c r="A10" s="126">
        <f>申込書!O19</f>
        <v>0</v>
      </c>
      <c r="B10" s="127"/>
      <c r="C10" s="122"/>
      <c r="D10" s="123"/>
      <c r="E10" s="15" t="str">
        <f t="shared" si="0"/>
        <v>（   歳）</v>
      </c>
      <c r="F10" s="13" t="str">
        <f>IF(A10=0,"",IF(COUNTIF(申込書!$B$15:$B$24,A10)+COUNTIF(申込書!$H$15:$H$24,A10)=1,"①","②"))</f>
        <v/>
      </c>
      <c r="G10" s="4"/>
      <c r="H10" s="62">
        <f>申込書!Q19</f>
        <v>0</v>
      </c>
      <c r="I10" s="106"/>
      <c r="J10" s="106"/>
      <c r="K10" s="106"/>
      <c r="L10" s="106"/>
      <c r="M10" s="106"/>
      <c r="N10" s="106"/>
      <c r="O10" s="106"/>
      <c r="P10" s="106"/>
      <c r="Q10" s="106"/>
      <c r="R10" s="111"/>
    </row>
    <row r="11" spans="1:18" ht="27" customHeight="1" x14ac:dyDescent="0.15">
      <c r="A11" s="126">
        <f>申込書!O20</f>
        <v>0</v>
      </c>
      <c r="B11" s="127"/>
      <c r="C11" s="122"/>
      <c r="D11" s="123"/>
      <c r="E11" s="15" t="str">
        <f t="shared" si="0"/>
        <v>（   歳）</v>
      </c>
      <c r="F11" s="13" t="str">
        <f>IF(A11=0,"",IF(COUNTIF(申込書!$B$15:$B$24,A11)+COUNTIF(申込書!$H$15:$H$24,A11)=1,"①","②"))</f>
        <v/>
      </c>
      <c r="G11" s="4"/>
      <c r="H11" s="62">
        <f>申込書!Q20</f>
        <v>0</v>
      </c>
      <c r="I11" s="106"/>
      <c r="J11" s="106"/>
      <c r="K11" s="106"/>
      <c r="L11" s="106"/>
      <c r="M11" s="106"/>
      <c r="N11" s="106"/>
      <c r="O11" s="106"/>
      <c r="P11" s="106"/>
      <c r="Q11" s="106"/>
      <c r="R11" s="111"/>
    </row>
    <row r="12" spans="1:18" ht="27" customHeight="1" x14ac:dyDescent="0.15">
      <c r="A12" s="126">
        <f>申込書!O21</f>
        <v>0</v>
      </c>
      <c r="B12" s="127"/>
      <c r="C12" s="122"/>
      <c r="D12" s="123"/>
      <c r="E12" s="15" t="str">
        <f t="shared" si="0"/>
        <v>（   歳）</v>
      </c>
      <c r="F12" s="13" t="str">
        <f>IF(A12=0,"",IF(COUNTIF(申込書!$B$15:$B$24,A12)+COUNTIF(申込書!$H$15:$H$24,A12)=1,"①","②"))</f>
        <v/>
      </c>
      <c r="G12" s="4"/>
      <c r="H12" s="62">
        <f>申込書!Q21</f>
        <v>0</v>
      </c>
      <c r="I12" s="106"/>
      <c r="J12" s="106"/>
      <c r="K12" s="106"/>
      <c r="L12" s="106"/>
      <c r="M12" s="106"/>
      <c r="N12" s="106"/>
      <c r="O12" s="106"/>
      <c r="P12" s="106"/>
      <c r="Q12" s="106"/>
      <c r="R12" s="111"/>
    </row>
    <row r="13" spans="1:18" ht="27" customHeight="1" x14ac:dyDescent="0.15">
      <c r="A13" s="126">
        <f>申込書!O22</f>
        <v>0</v>
      </c>
      <c r="B13" s="127"/>
      <c r="C13" s="122"/>
      <c r="D13" s="123"/>
      <c r="E13" s="15" t="str">
        <f t="shared" si="0"/>
        <v>（   歳）</v>
      </c>
      <c r="F13" s="13" t="str">
        <f>IF(A13=0,"",IF(COUNTIF(申込書!$B$15:$B$24,A13)+COUNTIF(申込書!$H$15:$H$24,A13)=1,"①","②"))</f>
        <v/>
      </c>
      <c r="G13" s="4"/>
      <c r="H13" s="62">
        <f>申込書!Q22</f>
        <v>0</v>
      </c>
      <c r="I13" s="106"/>
      <c r="J13" s="106"/>
      <c r="K13" s="106"/>
      <c r="L13" s="106"/>
      <c r="M13" s="106"/>
      <c r="N13" s="106"/>
      <c r="O13" s="106"/>
      <c r="P13" s="106"/>
      <c r="Q13" s="106"/>
      <c r="R13" s="111"/>
    </row>
    <row r="14" spans="1:18" ht="27" customHeight="1" x14ac:dyDescent="0.15">
      <c r="A14" s="126">
        <f>申込書!O23</f>
        <v>0</v>
      </c>
      <c r="B14" s="127"/>
      <c r="C14" s="122"/>
      <c r="D14" s="123"/>
      <c r="E14" s="15" t="str">
        <f t="shared" si="0"/>
        <v>（   歳）</v>
      </c>
      <c r="F14" s="13" t="str">
        <f>IF(A14=0,"",IF(COUNTIF(申込書!$B$15:$B$24,A14)+COUNTIF(申込書!$H$15:$H$24,A14)=1,"①","②"))</f>
        <v/>
      </c>
      <c r="G14" s="4"/>
      <c r="H14" s="62">
        <f>申込書!Q23</f>
        <v>0</v>
      </c>
      <c r="I14" s="106"/>
      <c r="J14" s="106"/>
      <c r="K14" s="106"/>
      <c r="L14" s="106"/>
      <c r="M14" s="106"/>
      <c r="N14" s="106"/>
      <c r="O14" s="106"/>
      <c r="P14" s="106"/>
      <c r="Q14" s="106"/>
      <c r="R14" s="111"/>
    </row>
    <row r="15" spans="1:18" ht="27" customHeight="1" x14ac:dyDescent="0.15">
      <c r="A15" s="126">
        <f>申込書!O24</f>
        <v>0</v>
      </c>
      <c r="B15" s="127"/>
      <c r="C15" s="122"/>
      <c r="D15" s="123"/>
      <c r="E15" s="15" t="str">
        <f t="shared" si="0"/>
        <v>（   歳）</v>
      </c>
      <c r="F15" s="13" t="str">
        <f>IF(A15=0,"",IF(COUNTIF(申込書!$B$15:$B$24,A15)+COUNTIF(申込書!$H$15:$H$24,A15)=1,"①","②"))</f>
        <v/>
      </c>
      <c r="G15" s="4"/>
      <c r="H15" s="62">
        <f>申込書!Q24</f>
        <v>0</v>
      </c>
      <c r="I15" s="106"/>
      <c r="J15" s="106"/>
      <c r="K15" s="106"/>
      <c r="L15" s="106"/>
      <c r="M15" s="106"/>
      <c r="N15" s="106"/>
      <c r="O15" s="106"/>
      <c r="P15" s="106"/>
      <c r="Q15" s="106"/>
      <c r="R15" s="111"/>
    </row>
    <row r="16" spans="1:18" ht="27" customHeight="1" x14ac:dyDescent="0.15">
      <c r="A16" s="126"/>
      <c r="B16" s="127"/>
      <c r="C16" s="122"/>
      <c r="D16" s="123"/>
      <c r="E16" s="15" t="str">
        <f t="shared" si="0"/>
        <v>（   歳）</v>
      </c>
      <c r="F16" s="13" t="str">
        <f>IF(A16=0,"",IF(COUNTIF(申込書!$B$15:$B$24,A16)+COUNTIF(申込書!$H$15:$H$24,A16)=1,"①","②"))</f>
        <v/>
      </c>
      <c r="G16" s="4"/>
      <c r="H16" s="62"/>
      <c r="I16" s="106"/>
      <c r="J16" s="106"/>
      <c r="K16" s="106"/>
      <c r="L16" s="106"/>
      <c r="M16" s="106"/>
      <c r="N16" s="106"/>
      <c r="O16" s="106"/>
      <c r="P16" s="106"/>
      <c r="Q16" s="106"/>
      <c r="R16" s="111"/>
    </row>
    <row r="17" spans="1:18" ht="27" customHeight="1" thickBot="1" x14ac:dyDescent="0.2">
      <c r="A17" s="128"/>
      <c r="B17" s="129"/>
      <c r="C17" s="124"/>
      <c r="D17" s="125"/>
      <c r="E17" s="16" t="str">
        <f t="shared" si="0"/>
        <v>（   歳）</v>
      </c>
      <c r="F17" s="17" t="str">
        <f>IF(A17=0,"",IF(COUNTIF(申込書!$B$15:$B$24,A17)+COUNTIF(申込書!$H$15:$H$24,A17)=1,"①","②"))</f>
        <v/>
      </c>
      <c r="G17" s="8"/>
      <c r="H17" s="63"/>
      <c r="I17" s="117"/>
      <c r="J17" s="117"/>
      <c r="K17" s="117"/>
      <c r="L17" s="117"/>
      <c r="M17" s="117"/>
      <c r="N17" s="117"/>
      <c r="O17" s="117"/>
      <c r="P17" s="117"/>
      <c r="Q17" s="117"/>
      <c r="R17" s="118"/>
    </row>
    <row r="18" spans="1:18" ht="13.5" customHeight="1" x14ac:dyDescent="0.15"/>
    <row r="19" spans="1:18" ht="18.75" customHeight="1" x14ac:dyDescent="0.15">
      <c r="A19" s="5" t="s">
        <v>7</v>
      </c>
      <c r="B19" s="6" t="s">
        <v>8</v>
      </c>
    </row>
    <row r="20" spans="1:18" ht="18.75" customHeight="1" x14ac:dyDescent="0.15">
      <c r="A20" s="5">
        <v>2</v>
      </c>
      <c r="B20" s="6" t="s">
        <v>10</v>
      </c>
    </row>
    <row r="21" spans="1:18" ht="18.75" customHeight="1" x14ac:dyDescent="0.15">
      <c r="A21" s="6"/>
      <c r="B21" s="6" t="s">
        <v>11</v>
      </c>
    </row>
    <row r="22" spans="1:18" ht="18.75" customHeight="1" x14ac:dyDescent="0.15">
      <c r="A22" s="6">
        <v>3</v>
      </c>
      <c r="B22" s="6" t="s">
        <v>19</v>
      </c>
    </row>
    <row r="23" spans="1:18" ht="18.75" customHeight="1" x14ac:dyDescent="0.15">
      <c r="B23" s="6" t="s">
        <v>18</v>
      </c>
    </row>
    <row r="25" spans="1:18" ht="18.75" customHeight="1" thickBot="1" x14ac:dyDescent="0.2">
      <c r="F25" s="10" t="s">
        <v>12</v>
      </c>
      <c r="G25" s="10"/>
      <c r="H25" s="10"/>
      <c r="I25" s="3"/>
      <c r="J25" s="3"/>
      <c r="K25" s="3"/>
      <c r="L25" s="3"/>
      <c r="M25" s="3"/>
      <c r="N25" s="9" t="s">
        <v>13</v>
      </c>
      <c r="O25" s="9"/>
      <c r="P25" s="9"/>
      <c r="Q25" s="9"/>
      <c r="R25" s="9"/>
    </row>
    <row r="26" spans="1:18" ht="14.25" thickTop="1" x14ac:dyDescent="0.15"/>
    <row r="27" spans="1:18" x14ac:dyDescent="0.15">
      <c r="P27" s="144"/>
      <c r="Q27" s="145"/>
      <c r="R27" s="145"/>
    </row>
    <row r="28" spans="1:18" x14ac:dyDescent="0.15">
      <c r="P28" s="144"/>
      <c r="Q28" s="145"/>
      <c r="R28" s="145"/>
    </row>
  </sheetData>
  <mergeCells count="88">
    <mergeCell ref="P27:P28"/>
    <mergeCell ref="Q27:R28"/>
    <mergeCell ref="A1:B2"/>
    <mergeCell ref="C1:G2"/>
    <mergeCell ref="I8:J8"/>
    <mergeCell ref="I9:J9"/>
    <mergeCell ref="K5:L5"/>
    <mergeCell ref="M4:N5"/>
    <mergeCell ref="I7:J7"/>
    <mergeCell ref="O4:R5"/>
    <mergeCell ref="H4:H5"/>
    <mergeCell ref="A8:B8"/>
    <mergeCell ref="I6:J6"/>
    <mergeCell ref="K6:L6"/>
    <mergeCell ref="I5:J5"/>
    <mergeCell ref="A9:B9"/>
    <mergeCell ref="C7:D7"/>
    <mergeCell ref="C8:D8"/>
    <mergeCell ref="C9:D9"/>
    <mergeCell ref="F4:F5"/>
    <mergeCell ref="A7:B7"/>
    <mergeCell ref="A6:B6"/>
    <mergeCell ref="C6:D6"/>
    <mergeCell ref="A4:B5"/>
    <mergeCell ref="C4:E5"/>
    <mergeCell ref="A14:B14"/>
    <mergeCell ref="A15:B15"/>
    <mergeCell ref="A16:B16"/>
    <mergeCell ref="A17:B17"/>
    <mergeCell ref="A10:B10"/>
    <mergeCell ref="A11:B11"/>
    <mergeCell ref="A12:B12"/>
    <mergeCell ref="A13:B13"/>
    <mergeCell ref="C14:D14"/>
    <mergeCell ref="C15:D15"/>
    <mergeCell ref="C16:D16"/>
    <mergeCell ref="C17:D17"/>
    <mergeCell ref="C10:D10"/>
    <mergeCell ref="C11:D11"/>
    <mergeCell ref="C12:D12"/>
    <mergeCell ref="C13:D13"/>
    <mergeCell ref="K17:L17"/>
    <mergeCell ref="K14:L14"/>
    <mergeCell ref="I14:J14"/>
    <mergeCell ref="I15:J15"/>
    <mergeCell ref="I16:J16"/>
    <mergeCell ref="I17:J17"/>
    <mergeCell ref="O17:R17"/>
    <mergeCell ref="M17:N17"/>
    <mergeCell ref="M16:N16"/>
    <mergeCell ref="O6:R6"/>
    <mergeCell ref="O7:R7"/>
    <mergeCell ref="M14:N14"/>
    <mergeCell ref="M15:N15"/>
    <mergeCell ref="O15:R15"/>
    <mergeCell ref="M6:N6"/>
    <mergeCell ref="M7:N7"/>
    <mergeCell ref="O9:R9"/>
    <mergeCell ref="O10:R10"/>
    <mergeCell ref="O11:R11"/>
    <mergeCell ref="O12:R12"/>
    <mergeCell ref="O13:R13"/>
    <mergeCell ref="O16:R16"/>
    <mergeCell ref="K16:L16"/>
    <mergeCell ref="M8:N8"/>
    <mergeCell ref="K12:L12"/>
    <mergeCell ref="K13:L13"/>
    <mergeCell ref="M10:N10"/>
    <mergeCell ref="M11:N11"/>
    <mergeCell ref="M12:N12"/>
    <mergeCell ref="M13:N13"/>
    <mergeCell ref="K15:L15"/>
    <mergeCell ref="K8:L8"/>
    <mergeCell ref="K9:L9"/>
    <mergeCell ref="O14:R14"/>
    <mergeCell ref="I12:J12"/>
    <mergeCell ref="I13:J13"/>
    <mergeCell ref="I4:L4"/>
    <mergeCell ref="K7:L7"/>
    <mergeCell ref="P2:P3"/>
    <mergeCell ref="K10:L10"/>
    <mergeCell ref="K11:L11"/>
    <mergeCell ref="O8:R8"/>
    <mergeCell ref="M9:N9"/>
    <mergeCell ref="Q2:R3"/>
    <mergeCell ref="J1:O2"/>
    <mergeCell ref="I10:J10"/>
    <mergeCell ref="I11:J11"/>
  </mergeCells>
  <phoneticPr fontId="1"/>
  <dataValidations disablePrompts="1" count="1">
    <dataValidation type="list" allowBlank="1" showInputMessage="1" showErrorMessage="1" sqref="I6:J17" xr:uid="{00000000-0002-0000-0200-000000000000}">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8"/>
  <sheetViews>
    <sheetView workbookViewId="0">
      <selection activeCell="A6" sqref="A6:B6"/>
    </sheetView>
  </sheetViews>
  <sheetFormatPr defaultColWidth="9"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46" t="s">
        <v>14</v>
      </c>
      <c r="B1" s="146"/>
      <c r="C1" s="148" t="str">
        <f>利用証明書!D3</f>
        <v>高等学校</v>
      </c>
      <c r="D1" s="148"/>
      <c r="E1" s="148"/>
      <c r="F1" s="148"/>
      <c r="G1" s="148"/>
      <c r="H1" s="12"/>
      <c r="I1" s="11"/>
      <c r="J1" s="116" t="s">
        <v>65</v>
      </c>
      <c r="K1" s="116"/>
      <c r="L1" s="116"/>
      <c r="M1" s="116"/>
      <c r="N1" s="116"/>
      <c r="O1" s="116"/>
      <c r="P1" s="11"/>
      <c r="Q1" s="11"/>
      <c r="R1" s="11"/>
    </row>
    <row r="2" spans="1:18" ht="13.5" customHeight="1" x14ac:dyDescent="0.2">
      <c r="A2" s="147"/>
      <c r="B2" s="147"/>
      <c r="C2" s="149"/>
      <c r="D2" s="149"/>
      <c r="E2" s="149"/>
      <c r="F2" s="149"/>
      <c r="G2" s="149"/>
      <c r="H2" s="12"/>
      <c r="I2" s="11"/>
      <c r="J2" s="116"/>
      <c r="K2" s="116"/>
      <c r="L2" s="116"/>
      <c r="M2" s="116"/>
      <c r="N2" s="116"/>
      <c r="O2" s="116"/>
      <c r="P2" s="109" t="s">
        <v>64</v>
      </c>
      <c r="Q2" s="112">
        <f>利用証明書!D9+1</f>
        <v>44712</v>
      </c>
      <c r="R2" s="113"/>
    </row>
    <row r="3" spans="1:18" ht="14.25" thickBot="1" x14ac:dyDescent="0.2">
      <c r="D3" s="2"/>
      <c r="E3" s="2"/>
      <c r="F3" s="2"/>
      <c r="G3" s="2"/>
      <c r="H3" s="2"/>
      <c r="I3" s="2"/>
      <c r="J3" s="2"/>
      <c r="K3" s="2"/>
      <c r="L3" s="2"/>
      <c r="M3" s="2"/>
      <c r="N3" s="2"/>
      <c r="O3" s="2"/>
      <c r="P3" s="110"/>
      <c r="Q3" s="114"/>
      <c r="R3" s="115"/>
    </row>
    <row r="4" spans="1:18" ht="22.5" customHeight="1" x14ac:dyDescent="0.15">
      <c r="A4" s="134" t="s">
        <v>3</v>
      </c>
      <c r="B4" s="135"/>
      <c r="C4" s="138" t="s">
        <v>0</v>
      </c>
      <c r="D4" s="139"/>
      <c r="E4" s="140"/>
      <c r="F4" s="130" t="s">
        <v>9</v>
      </c>
      <c r="G4" s="14" t="s">
        <v>15</v>
      </c>
      <c r="H4" s="130" t="s">
        <v>17</v>
      </c>
      <c r="I4" s="107" t="s">
        <v>2</v>
      </c>
      <c r="J4" s="107"/>
      <c r="K4" s="107"/>
      <c r="L4" s="108"/>
      <c r="M4" s="138" t="s">
        <v>1</v>
      </c>
      <c r="N4" s="140"/>
      <c r="O4" s="152" t="s">
        <v>6</v>
      </c>
      <c r="P4" s="135"/>
      <c r="Q4" s="135"/>
      <c r="R4" s="153"/>
    </row>
    <row r="5" spans="1:18" ht="22.5" customHeight="1" thickBot="1" x14ac:dyDescent="0.2">
      <c r="A5" s="136"/>
      <c r="B5" s="137"/>
      <c r="C5" s="141"/>
      <c r="D5" s="142"/>
      <c r="E5" s="143"/>
      <c r="F5" s="131"/>
      <c r="G5" s="7" t="s">
        <v>16</v>
      </c>
      <c r="H5" s="131"/>
      <c r="I5" s="142" t="s">
        <v>4</v>
      </c>
      <c r="J5" s="142"/>
      <c r="K5" s="150" t="s">
        <v>5</v>
      </c>
      <c r="L5" s="151"/>
      <c r="M5" s="141"/>
      <c r="N5" s="143"/>
      <c r="O5" s="154"/>
      <c r="P5" s="137"/>
      <c r="Q5" s="137"/>
      <c r="R5" s="155"/>
    </row>
    <row r="6" spans="1:18" ht="27" customHeight="1" x14ac:dyDescent="0.15">
      <c r="A6" s="132">
        <f>申込書!O15</f>
        <v>0</v>
      </c>
      <c r="B6" s="133"/>
      <c r="C6" s="122"/>
      <c r="D6" s="123"/>
      <c r="E6" s="15" t="str">
        <f>IF(OR(C6=0,C6=""),"（   歳）",INT(YEARFRAC($Q$2,C6)))</f>
        <v>（   歳）</v>
      </c>
      <c r="F6" s="13" t="str">
        <f>IF(A6=0,"",IF(COUNTIF(申込書!$B$15:$B$24,A6)+COUNTIF(申込書!$H$15:$H$24,A6)=1,"①","②"))</f>
        <v/>
      </c>
      <c r="G6" s="13"/>
      <c r="H6" s="61">
        <f>申込書!Q15</f>
        <v>0</v>
      </c>
      <c r="I6" s="121"/>
      <c r="J6" s="121"/>
      <c r="K6" s="119"/>
      <c r="L6" s="119"/>
      <c r="M6" s="121"/>
      <c r="N6" s="121"/>
      <c r="O6" s="119"/>
      <c r="P6" s="119"/>
      <c r="Q6" s="119"/>
      <c r="R6" s="120"/>
    </row>
    <row r="7" spans="1:18" ht="27" customHeight="1" x14ac:dyDescent="0.15">
      <c r="A7" s="126">
        <f>申込書!O16</f>
        <v>0</v>
      </c>
      <c r="B7" s="127"/>
      <c r="C7" s="122"/>
      <c r="D7" s="123"/>
      <c r="E7" s="15" t="str">
        <f t="shared" ref="E7:E17" si="0">IF(OR(C7=0,C7=""),"（   歳）",INT(YEARFRAC($Q$2,C7)))</f>
        <v>（   歳）</v>
      </c>
      <c r="F7" s="13" t="str">
        <f>IF(A7=0,"",IF(COUNTIF(申込書!$B$15:$B$24,A7)+COUNTIF(申込書!$H$15:$H$24,A7)=1,"①","②"))</f>
        <v/>
      </c>
      <c r="G7" s="4"/>
      <c r="H7" s="62">
        <f>申込書!Q16</f>
        <v>0</v>
      </c>
      <c r="I7" s="106"/>
      <c r="J7" s="106"/>
      <c r="K7" s="106"/>
      <c r="L7" s="106"/>
      <c r="M7" s="106"/>
      <c r="N7" s="106"/>
      <c r="O7" s="106"/>
      <c r="P7" s="106"/>
      <c r="Q7" s="106"/>
      <c r="R7" s="111"/>
    </row>
    <row r="8" spans="1:18" ht="27" customHeight="1" x14ac:dyDescent="0.15">
      <c r="A8" s="126">
        <f>申込書!O17</f>
        <v>0</v>
      </c>
      <c r="B8" s="127"/>
      <c r="C8" s="122"/>
      <c r="D8" s="123"/>
      <c r="E8" s="15" t="str">
        <f t="shared" si="0"/>
        <v>（   歳）</v>
      </c>
      <c r="F8" s="13" t="str">
        <f>IF(A8=0,"",IF(COUNTIF(申込書!$B$15:$B$24,A8)+COUNTIF(申込書!$H$15:$H$24,A8)=1,"①","②"))</f>
        <v/>
      </c>
      <c r="G8" s="4"/>
      <c r="H8" s="62">
        <f>申込書!Q17</f>
        <v>0</v>
      </c>
      <c r="I8" s="106"/>
      <c r="J8" s="106"/>
      <c r="K8" s="106"/>
      <c r="L8" s="106"/>
      <c r="M8" s="106"/>
      <c r="N8" s="106"/>
      <c r="O8" s="106"/>
      <c r="P8" s="106"/>
      <c r="Q8" s="106"/>
      <c r="R8" s="111"/>
    </row>
    <row r="9" spans="1:18" ht="27" customHeight="1" x14ac:dyDescent="0.15">
      <c r="A9" s="126">
        <f>申込書!O18</f>
        <v>0</v>
      </c>
      <c r="B9" s="127"/>
      <c r="C9" s="122"/>
      <c r="D9" s="123"/>
      <c r="E9" s="15" t="str">
        <f t="shared" si="0"/>
        <v>（   歳）</v>
      </c>
      <c r="F9" s="13" t="str">
        <f>IF(A9=0,"",IF(COUNTIF(申込書!$B$15:$B$24,A9)+COUNTIF(申込書!$H$15:$H$24,A9)=1,"①","②"))</f>
        <v/>
      </c>
      <c r="G9" s="4"/>
      <c r="H9" s="62">
        <f>申込書!Q18</f>
        <v>0</v>
      </c>
      <c r="I9" s="106"/>
      <c r="J9" s="106"/>
      <c r="K9" s="106"/>
      <c r="L9" s="106"/>
      <c r="M9" s="106"/>
      <c r="N9" s="106"/>
      <c r="O9" s="106"/>
      <c r="P9" s="106"/>
      <c r="Q9" s="106"/>
      <c r="R9" s="111"/>
    </row>
    <row r="10" spans="1:18" ht="27" customHeight="1" x14ac:dyDescent="0.15">
      <c r="A10" s="126">
        <f>申込書!O19</f>
        <v>0</v>
      </c>
      <c r="B10" s="127"/>
      <c r="C10" s="122"/>
      <c r="D10" s="123"/>
      <c r="E10" s="15" t="str">
        <f t="shared" si="0"/>
        <v>（   歳）</v>
      </c>
      <c r="F10" s="13" t="str">
        <f>IF(A10=0,"",IF(COUNTIF(申込書!$B$15:$B$24,A10)+COUNTIF(申込書!$H$15:$H$24,A10)=1,"①","②"))</f>
        <v/>
      </c>
      <c r="G10" s="4"/>
      <c r="H10" s="62">
        <f>申込書!Q19</f>
        <v>0</v>
      </c>
      <c r="I10" s="106"/>
      <c r="J10" s="106"/>
      <c r="K10" s="106"/>
      <c r="L10" s="106"/>
      <c r="M10" s="106"/>
      <c r="N10" s="106"/>
      <c r="O10" s="106"/>
      <c r="P10" s="106"/>
      <c r="Q10" s="106"/>
      <c r="R10" s="111"/>
    </row>
    <row r="11" spans="1:18" ht="27" customHeight="1" x14ac:dyDescent="0.15">
      <c r="A11" s="126">
        <f>申込書!O20</f>
        <v>0</v>
      </c>
      <c r="B11" s="127"/>
      <c r="C11" s="122"/>
      <c r="D11" s="123"/>
      <c r="E11" s="15" t="str">
        <f t="shared" si="0"/>
        <v>（   歳）</v>
      </c>
      <c r="F11" s="13" t="str">
        <f>IF(A11=0,"",IF(COUNTIF(申込書!$B$15:$B$24,A11)+COUNTIF(申込書!$H$15:$H$24,A11)=1,"①","②"))</f>
        <v/>
      </c>
      <c r="G11" s="4"/>
      <c r="H11" s="62">
        <f>申込書!Q20</f>
        <v>0</v>
      </c>
      <c r="I11" s="106"/>
      <c r="J11" s="106"/>
      <c r="K11" s="106"/>
      <c r="L11" s="106"/>
      <c r="M11" s="106"/>
      <c r="N11" s="106"/>
      <c r="O11" s="106"/>
      <c r="P11" s="106"/>
      <c r="Q11" s="106"/>
      <c r="R11" s="111"/>
    </row>
    <row r="12" spans="1:18" ht="27" customHeight="1" x14ac:dyDescent="0.15">
      <c r="A12" s="126">
        <f>申込書!O21</f>
        <v>0</v>
      </c>
      <c r="B12" s="127"/>
      <c r="C12" s="122"/>
      <c r="D12" s="123"/>
      <c r="E12" s="15" t="str">
        <f t="shared" si="0"/>
        <v>（   歳）</v>
      </c>
      <c r="F12" s="13" t="str">
        <f>IF(A12=0,"",IF(COUNTIF(申込書!$B$15:$B$24,A12)+COUNTIF(申込書!$H$15:$H$24,A12)=1,"①","②"))</f>
        <v/>
      </c>
      <c r="G12" s="4"/>
      <c r="H12" s="62">
        <f>申込書!Q21</f>
        <v>0</v>
      </c>
      <c r="I12" s="106"/>
      <c r="J12" s="106"/>
      <c r="K12" s="106"/>
      <c r="L12" s="106"/>
      <c r="M12" s="106"/>
      <c r="N12" s="106"/>
      <c r="O12" s="106"/>
      <c r="P12" s="106"/>
      <c r="Q12" s="106"/>
      <c r="R12" s="111"/>
    </row>
    <row r="13" spans="1:18" ht="27" customHeight="1" x14ac:dyDescent="0.15">
      <c r="A13" s="126">
        <f>申込書!O22</f>
        <v>0</v>
      </c>
      <c r="B13" s="127"/>
      <c r="C13" s="122"/>
      <c r="D13" s="123"/>
      <c r="E13" s="15" t="str">
        <f t="shared" si="0"/>
        <v>（   歳）</v>
      </c>
      <c r="F13" s="13" t="str">
        <f>IF(A13=0,"",IF(COUNTIF(申込書!$B$15:$B$24,A13)+COUNTIF(申込書!$H$15:$H$24,A13)=1,"①","②"))</f>
        <v/>
      </c>
      <c r="G13" s="4"/>
      <c r="H13" s="62">
        <f>申込書!Q22</f>
        <v>0</v>
      </c>
      <c r="I13" s="106"/>
      <c r="J13" s="106"/>
      <c r="K13" s="106"/>
      <c r="L13" s="106"/>
      <c r="M13" s="106"/>
      <c r="N13" s="106"/>
      <c r="O13" s="106"/>
      <c r="P13" s="106"/>
      <c r="Q13" s="106"/>
      <c r="R13" s="111"/>
    </row>
    <row r="14" spans="1:18" ht="27" customHeight="1" x14ac:dyDescent="0.15">
      <c r="A14" s="126">
        <f>申込書!O23</f>
        <v>0</v>
      </c>
      <c r="B14" s="127"/>
      <c r="C14" s="122"/>
      <c r="D14" s="123"/>
      <c r="E14" s="15" t="str">
        <f t="shared" si="0"/>
        <v>（   歳）</v>
      </c>
      <c r="F14" s="13" t="str">
        <f>IF(A14=0,"",IF(COUNTIF(申込書!$B$15:$B$24,A14)+COUNTIF(申込書!$H$15:$H$24,A14)=1,"①","②"))</f>
        <v/>
      </c>
      <c r="G14" s="4"/>
      <c r="H14" s="62">
        <f>申込書!Q23</f>
        <v>0</v>
      </c>
      <c r="I14" s="106"/>
      <c r="J14" s="106"/>
      <c r="K14" s="106"/>
      <c r="L14" s="106"/>
      <c r="M14" s="106"/>
      <c r="N14" s="106"/>
      <c r="O14" s="106"/>
      <c r="P14" s="106"/>
      <c r="Q14" s="106"/>
      <c r="R14" s="111"/>
    </row>
    <row r="15" spans="1:18" ht="27" customHeight="1" x14ac:dyDescent="0.15">
      <c r="A15" s="126">
        <f>申込書!O24</f>
        <v>0</v>
      </c>
      <c r="B15" s="127"/>
      <c r="C15" s="122"/>
      <c r="D15" s="123"/>
      <c r="E15" s="15" t="str">
        <f t="shared" si="0"/>
        <v>（   歳）</v>
      </c>
      <c r="F15" s="13" t="str">
        <f>IF(A15=0,"",IF(COUNTIF(申込書!$B$15:$B$24,A15)+COUNTIF(申込書!$H$15:$H$24,A15)=1,"①","②"))</f>
        <v/>
      </c>
      <c r="G15" s="4"/>
      <c r="H15" s="62">
        <f>申込書!Q24</f>
        <v>0</v>
      </c>
      <c r="I15" s="106"/>
      <c r="J15" s="106"/>
      <c r="K15" s="106"/>
      <c r="L15" s="106"/>
      <c r="M15" s="106"/>
      <c r="N15" s="106"/>
      <c r="O15" s="106"/>
      <c r="P15" s="106"/>
      <c r="Q15" s="106"/>
      <c r="R15" s="111"/>
    </row>
    <row r="16" spans="1:18" ht="27" customHeight="1" x14ac:dyDescent="0.15">
      <c r="A16" s="126"/>
      <c r="B16" s="127"/>
      <c r="C16" s="122"/>
      <c r="D16" s="123"/>
      <c r="E16" s="15" t="str">
        <f t="shared" si="0"/>
        <v>（   歳）</v>
      </c>
      <c r="F16" s="13" t="str">
        <f>IF(A16=0,"",IF(COUNTIF(申込書!$B$15:$B$24,A16)+COUNTIF(申込書!$H$15:$H$24,A16)=1,"①","②"))</f>
        <v/>
      </c>
      <c r="G16" s="4"/>
      <c r="H16" s="62"/>
      <c r="I16" s="106"/>
      <c r="J16" s="106"/>
      <c r="K16" s="106"/>
      <c r="L16" s="106"/>
      <c r="M16" s="106"/>
      <c r="N16" s="106"/>
      <c r="O16" s="106"/>
      <c r="P16" s="106"/>
      <c r="Q16" s="106"/>
      <c r="R16" s="111"/>
    </row>
    <row r="17" spans="1:18" ht="27" customHeight="1" thickBot="1" x14ac:dyDescent="0.2">
      <c r="A17" s="128"/>
      <c r="B17" s="129"/>
      <c r="C17" s="124"/>
      <c r="D17" s="125"/>
      <c r="E17" s="16" t="str">
        <f t="shared" si="0"/>
        <v>（   歳）</v>
      </c>
      <c r="F17" s="17" t="str">
        <f>IF(A17=0,"",IF(COUNTIF(申込書!$B$15:$B$24,A17)+COUNTIF(申込書!$H$15:$H$24,A17)=1,"①","②"))</f>
        <v/>
      </c>
      <c r="G17" s="8"/>
      <c r="H17" s="63"/>
      <c r="I17" s="117"/>
      <c r="J17" s="117"/>
      <c r="K17" s="117"/>
      <c r="L17" s="117"/>
      <c r="M17" s="117"/>
      <c r="N17" s="117"/>
      <c r="O17" s="117"/>
      <c r="P17" s="117"/>
      <c r="Q17" s="117"/>
      <c r="R17" s="118"/>
    </row>
    <row r="18" spans="1:18" ht="13.5" customHeight="1" x14ac:dyDescent="0.15"/>
    <row r="19" spans="1:18" ht="18.75" customHeight="1" x14ac:dyDescent="0.15">
      <c r="A19" s="5" t="s">
        <v>7</v>
      </c>
      <c r="B19" s="6" t="s">
        <v>8</v>
      </c>
    </row>
    <row r="20" spans="1:18" ht="18.75" customHeight="1" x14ac:dyDescent="0.15">
      <c r="A20" s="5">
        <v>2</v>
      </c>
      <c r="B20" s="6" t="s">
        <v>10</v>
      </c>
    </row>
    <row r="21" spans="1:18" ht="18.75" customHeight="1" x14ac:dyDescent="0.15">
      <c r="A21" s="6"/>
      <c r="B21" s="6" t="s">
        <v>11</v>
      </c>
    </row>
    <row r="22" spans="1:18" ht="18.75" customHeight="1" x14ac:dyDescent="0.15">
      <c r="A22" s="6">
        <v>3</v>
      </c>
      <c r="B22" s="6" t="s">
        <v>19</v>
      </c>
    </row>
    <row r="23" spans="1:18" ht="18.75" customHeight="1" x14ac:dyDescent="0.15">
      <c r="B23" s="6" t="s">
        <v>18</v>
      </c>
    </row>
    <row r="25" spans="1:18" ht="18.75" customHeight="1" thickBot="1" x14ac:dyDescent="0.2">
      <c r="F25" s="10" t="s">
        <v>12</v>
      </c>
      <c r="G25" s="10"/>
      <c r="H25" s="10"/>
      <c r="I25" s="3"/>
      <c r="J25" s="3"/>
      <c r="K25" s="3"/>
      <c r="L25" s="3"/>
      <c r="M25" s="3"/>
      <c r="N25" s="9" t="s">
        <v>13</v>
      </c>
      <c r="O25" s="9"/>
      <c r="P25" s="9"/>
      <c r="Q25" s="9"/>
      <c r="R25" s="9"/>
    </row>
    <row r="26" spans="1:18" ht="14.25" thickTop="1" x14ac:dyDescent="0.15"/>
    <row r="27" spans="1:18" x14ac:dyDescent="0.15">
      <c r="P27" s="144"/>
      <c r="Q27" s="145"/>
      <c r="R27" s="145"/>
    </row>
    <row r="28" spans="1:18" x14ac:dyDescent="0.15">
      <c r="P28" s="144"/>
      <c r="Q28" s="145"/>
      <c r="R28" s="145"/>
    </row>
  </sheetData>
  <mergeCells count="88">
    <mergeCell ref="A1:B2"/>
    <mergeCell ref="C1:G2"/>
    <mergeCell ref="J1:O2"/>
    <mergeCell ref="P2:P3"/>
    <mergeCell ref="Q2:R3"/>
    <mergeCell ref="M4:N5"/>
    <mergeCell ref="O4:R5"/>
    <mergeCell ref="I5:J5"/>
    <mergeCell ref="K5:L5"/>
    <mergeCell ref="A6:B6"/>
    <mergeCell ref="C6:D6"/>
    <mergeCell ref="I6:J6"/>
    <mergeCell ref="K6:L6"/>
    <mergeCell ref="M6:N6"/>
    <mergeCell ref="O6:R6"/>
    <mergeCell ref="A4:B5"/>
    <mergeCell ref="C4:E5"/>
    <mergeCell ref="F4:F5"/>
    <mergeCell ref="H4:H5"/>
    <mergeCell ref="I4:L4"/>
    <mergeCell ref="O8:R8"/>
    <mergeCell ref="A7:B7"/>
    <mergeCell ref="C7:D7"/>
    <mergeCell ref="I7:J7"/>
    <mergeCell ref="K7:L7"/>
    <mergeCell ref="M7:N7"/>
    <mergeCell ref="O7:R7"/>
    <mergeCell ref="A8:B8"/>
    <mergeCell ref="C8:D8"/>
    <mergeCell ref="I8:J8"/>
    <mergeCell ref="K8:L8"/>
    <mergeCell ref="M8:N8"/>
    <mergeCell ref="O10:R10"/>
    <mergeCell ref="A9:B9"/>
    <mergeCell ref="C9:D9"/>
    <mergeCell ref="I9:J9"/>
    <mergeCell ref="K9:L9"/>
    <mergeCell ref="M9:N9"/>
    <mergeCell ref="O9:R9"/>
    <mergeCell ref="A10:B10"/>
    <mergeCell ref="C10:D10"/>
    <mergeCell ref="I10:J10"/>
    <mergeCell ref="K10:L10"/>
    <mergeCell ref="M10:N10"/>
    <mergeCell ref="O12:R12"/>
    <mergeCell ref="A11:B11"/>
    <mergeCell ref="C11:D11"/>
    <mergeCell ref="I11:J11"/>
    <mergeCell ref="K11:L11"/>
    <mergeCell ref="M11:N11"/>
    <mergeCell ref="O11:R11"/>
    <mergeCell ref="A12:B12"/>
    <mergeCell ref="C12:D12"/>
    <mergeCell ref="I12:J12"/>
    <mergeCell ref="K12:L12"/>
    <mergeCell ref="M12:N12"/>
    <mergeCell ref="O14:R14"/>
    <mergeCell ref="A13:B13"/>
    <mergeCell ref="C13:D13"/>
    <mergeCell ref="I13:J13"/>
    <mergeCell ref="K13:L13"/>
    <mergeCell ref="M13:N13"/>
    <mergeCell ref="O13:R13"/>
    <mergeCell ref="A14:B14"/>
    <mergeCell ref="C14:D14"/>
    <mergeCell ref="I14:J14"/>
    <mergeCell ref="K14:L14"/>
    <mergeCell ref="M14:N14"/>
    <mergeCell ref="O16:R16"/>
    <mergeCell ref="A15:B15"/>
    <mergeCell ref="C15:D15"/>
    <mergeCell ref="I15:J15"/>
    <mergeCell ref="K15:L15"/>
    <mergeCell ref="M15:N15"/>
    <mergeCell ref="O15:R15"/>
    <mergeCell ref="A16:B16"/>
    <mergeCell ref="C16:D16"/>
    <mergeCell ref="I16:J16"/>
    <mergeCell ref="K16:L16"/>
    <mergeCell ref="M16:N16"/>
    <mergeCell ref="P27:P28"/>
    <mergeCell ref="Q27:R28"/>
    <mergeCell ref="A17:B17"/>
    <mergeCell ref="C17:D17"/>
    <mergeCell ref="I17:J17"/>
    <mergeCell ref="K17:L17"/>
    <mergeCell ref="M17:N17"/>
    <mergeCell ref="O17:R17"/>
  </mergeCells>
  <phoneticPr fontId="1"/>
  <dataValidations count="1">
    <dataValidation type="list" allowBlank="1" showInputMessage="1" showErrorMessage="1" sqref="I6:J17" xr:uid="{00000000-0002-0000-0300-000000000000}">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vt:lpstr>
      <vt:lpstr>利用証明書</vt:lpstr>
      <vt:lpstr>申請書（指定ラウンド）</vt:lpstr>
      <vt:lpstr>申請書（大会）</vt:lpstr>
      <vt:lpstr>申込書!Print_Area</vt:lpstr>
      <vt:lpstr>'申請書（指定ラウンド）'!Print_Area</vt:lpstr>
      <vt:lpstr>'申請書（大会）'!Print_Area</vt:lpstr>
    </vt:vector>
  </TitlesOfParts>
  <Company>白山ヴィレッジ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白山ヴィレッジ</dc:creator>
  <cp:lastModifiedBy>mie_kougoren</cp:lastModifiedBy>
  <cp:lastPrinted>2016-04-11T09:06:23Z</cp:lastPrinted>
  <dcterms:created xsi:type="dcterms:W3CDTF">2012-04-04T08:05:33Z</dcterms:created>
  <dcterms:modified xsi:type="dcterms:W3CDTF">2022-05-25T08:15:22Z</dcterms:modified>
</cp:coreProperties>
</file>